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16" yWindow="65516" windowWidth="15520" windowHeight="9920" activeTab="0"/>
  </bookViews>
  <sheets>
    <sheet name="Table 1 ProtOr" sheetId="1" r:id="rId1"/>
    <sheet name="Radii from Robin" sheetId="2" r:id="rId2"/>
    <sheet name="TypeSet5.base" sheetId="3" r:id="rId3"/>
    <sheet name="Radii Typing 5" sheetId="4" r:id="rId4"/>
    <sheet name="TS4n s weeding, used" sheetId="5" r:id="rId5"/>
    <sheet name="TS4n_sHA weeding (not used)" sheetId="6" r:id="rId6"/>
  </sheets>
  <definedNames/>
  <calcPr fullCalcOnLoad="1"/>
</workbook>
</file>

<file path=xl/sharedStrings.xml><?xml version="1.0" encoding="utf-8"?>
<sst xmlns="http://schemas.openxmlformats.org/spreadsheetml/2006/main" count="508" uniqueCount="286">
  <si>
    <t>ARG_NE</t>
  </si>
  <si>
    <t>HIS_CG</t>
  </si>
  <si>
    <t>HIS_ND1</t>
  </si>
  <si>
    <t>THR_OG1</t>
  </si>
  <si>
    <t>TYR_CG</t>
  </si>
  <si>
    <t>HIS_NE2</t>
  </si>
  <si>
    <t>SER_OG</t>
  </si>
  <si>
    <t>PHE_CG</t>
  </si>
  <si>
    <t>TRP_NE1</t>
  </si>
  <si>
    <t>TYR_OH</t>
  </si>
  <si>
    <t>TRP_CE2</t>
  </si>
  <si>
    <t>TRP_CG</t>
  </si>
  <si>
    <t>TRP_CD2</t>
  </si>
  <si>
    <t>THR_CA</t>
  </si>
  <si>
    <t>ASP_CA</t>
  </si>
  <si>
    <t>ASN_CA</t>
  </si>
  <si>
    <t>TYR_CA</t>
  </si>
  <si>
    <t>CSS_CA</t>
  </si>
  <si>
    <t>ARG_NH1</t>
  </si>
  <si>
    <t>SER_CA</t>
  </si>
  <si>
    <t>ASN_ND2</t>
  </si>
  <si>
    <t>HIS_CA</t>
  </si>
  <si>
    <t>ARG_NH2</t>
  </si>
  <si>
    <t>GLN_CA</t>
  </si>
  <si>
    <t>GLN_NE2</t>
  </si>
  <si>
    <t>ILE_CA</t>
  </si>
  <si>
    <t>VAL_CA</t>
  </si>
  <si>
    <t>LEU_CA</t>
  </si>
  <si>
    <t>PHE_CA</t>
  </si>
  <si>
    <t>TRP_CA</t>
  </si>
  <si>
    <t>GLU_CA</t>
  </si>
  <si>
    <t>LYS_CA</t>
  </si>
  <si>
    <t>ARG_CA</t>
  </si>
  <si>
    <t>MET_CA</t>
  </si>
  <si>
    <t>CYS_CA</t>
  </si>
  <si>
    <t>PRO_CA</t>
  </si>
  <si>
    <t>ALA_CA</t>
  </si>
  <si>
    <t>THR_CB</t>
  </si>
  <si>
    <t>ILE_CB</t>
  </si>
  <si>
    <t>VAL_CB</t>
  </si>
  <si>
    <t>LEU_CG</t>
  </si>
  <si>
    <t>HIS_CE1</t>
  </si>
  <si>
    <t>HIS_CD2</t>
  </si>
  <si>
    <t>TYR_CD1</t>
  </si>
  <si>
    <t>TRP_CD1</t>
  </si>
  <si>
    <t>TYR_CD2</t>
  </si>
  <si>
    <t>TYR_CE1</t>
  </si>
  <si>
    <t>TYR_CE2</t>
  </si>
  <si>
    <t>PHE_CD1</t>
  </si>
  <si>
    <t>PHE_CD2</t>
  </si>
  <si>
    <t>TRP_CE3</t>
  </si>
  <si>
    <t>TRP_CZ2</t>
  </si>
  <si>
    <t>TRP_CH2</t>
  </si>
  <si>
    <t>PHE_CE1</t>
  </si>
  <si>
    <t>PHE_CZ</t>
  </si>
  <si>
    <t>PHE_CE2</t>
  </si>
  <si>
    <t>TRP_CZ3</t>
  </si>
  <si>
    <t>ARG_CD</t>
  </si>
  <si>
    <t>GLN_CB</t>
  </si>
  <si>
    <t>GLY_CA</t>
  </si>
  <si>
    <t>ARG_CB</t>
  </si>
  <si>
    <t>ASN_CB</t>
  </si>
  <si>
    <t>GLU_CB</t>
  </si>
  <si>
    <t>GLU_CG</t>
  </si>
  <si>
    <t>ASP_CB</t>
  </si>
  <si>
    <t>HIS_CB</t>
  </si>
  <si>
    <t>PHE_CB</t>
  </si>
  <si>
    <t>TYR_CB</t>
  </si>
  <si>
    <t>TRP_CB</t>
  </si>
  <si>
    <t>LYS_CB</t>
  </si>
  <si>
    <t>GLN_CG</t>
  </si>
  <si>
    <t>LYS_CD</t>
  </si>
  <si>
    <t>SER_CB</t>
  </si>
  <si>
    <t>ARG_CG</t>
  </si>
  <si>
    <t>LEU_CB</t>
  </si>
  <si>
    <t>MET_CB</t>
  </si>
  <si>
    <t>PRO_CD</t>
  </si>
  <si>
    <t>LYS_CG</t>
  </si>
  <si>
    <t>CSS_CB</t>
  </si>
  <si>
    <t>LYS_CE</t>
  </si>
  <si>
    <t>ILE_CG1</t>
  </si>
  <si>
    <t>CYS_CB</t>
  </si>
  <si>
    <t>PRO_CB</t>
  </si>
  <si>
    <t>MET_CG</t>
  </si>
  <si>
    <t>PRO_CG</t>
  </si>
  <si>
    <t xml:space="preserve"> </t>
  </si>
  <si>
    <t>THR_CG2</t>
  </si>
  <si>
    <t>ALA_CB</t>
  </si>
  <si>
    <t>ILE_CG2</t>
  </si>
  <si>
    <t>VAL_CG2</t>
  </si>
  <si>
    <t>VAL_CG1</t>
  </si>
  <si>
    <t>MET_CE</t>
  </si>
  <si>
    <t>LEU_CD2</t>
  </si>
  <si>
    <t>LEU_CD1</t>
  </si>
  <si>
    <t>ILE_CD1</t>
  </si>
  <si>
    <t>#</t>
  </si>
  <si>
    <t>for residue</t>
  </si>
  <si>
    <t>typefi</t>
  </si>
  <si>
    <t>le in T</t>
  </si>
  <si>
    <t>S4n.rd</t>
  </si>
  <si>
    <t>------</t>
  </si>
  <si>
    <t>-------</t>
  </si>
  <si>
    <t>--------</t>
  </si>
  <si>
    <t>---</t>
  </si>
  <si>
    <t>from out</t>
  </si>
  <si>
    <t>file ---</t>
  </si>
  <si>
    <t>atomtype</t>
  </si>
  <si>
    <t>min</t>
  </si>
  <si>
    <t>max</t>
  </si>
  <si>
    <t>C43Hu</t>
  </si>
  <si>
    <t>resf</t>
  </si>
  <si>
    <t>ile  nu</t>
  </si>
  <si>
    <t>m</t>
  </si>
  <si>
    <t>Sumdev</t>
  </si>
  <si>
    <t>Totals  TS4</t>
  </si>
  <si>
    <t>n.rd  1</t>
  </si>
  <si>
    <t>p</t>
  </si>
  <si>
    <t>ixie:~/code/</t>
  </si>
  <si>
    <t>voronoi</t>
  </si>
  <si>
    <t>_rad</t>
  </si>
  <si>
    <t>Totals</t>
  </si>
  <si>
    <t>Atom Type</t>
  </si>
  <si>
    <t>num (173)</t>
  </si>
  <si>
    <t>Comments</t>
  </si>
  <si>
    <t>Protein Atoms</t>
  </si>
  <si>
    <t>C3H0s</t>
  </si>
  <si>
    <t>ALA_C,ARG_C,ASN_C,ASP_C,CSS_C,CYS_C,GLN_C,GLU_C,HIS_C,ILE_C,LEU_C, LYS_C,MET_C,PHE_C,PRO_C,SER_C,THR_C,TRP_C,TYR_C,VAL_C</t>
  </si>
  <si>
    <t>C3H0b</t>
  </si>
  <si>
    <t>ARG_N</t>
  </si>
  <si>
    <t>TRP_O</t>
  </si>
  <si>
    <t>ARG_C</t>
  </si>
  <si>
    <t>MET_N</t>
  </si>
  <si>
    <t>ARG_CZ,ASN_CG,ASP_CG,GLN_CD,GLU_CD,GLY_C,HIS_CG,PHE_CG,TRP_CD2, TRP_CE2,TRP_CG,TYR_CG,TYR_CZ</t>
  </si>
  <si>
    <t>C4H1s</t>
  </si>
  <si>
    <t>aliphatic carbons with one hydrogen and branching from all three heavy atom bonds</t>
  </si>
  <si>
    <t>ARG_CA,ASN_CA,ASP_CA,CSS_CA,CYS_CA,GLN_CA,GLU_CA,HIS_CA,ILE_CA, LEU_CA,LYS_CA,MET_CA,PHE_CA,SER_CA,THR_CA,TRP_CA,TYR_CA,VAL_CA</t>
  </si>
  <si>
    <t>C4H1b</t>
  </si>
  <si>
    <t>aliphatic carbons with one hydrogen and no branching through at least one heavy atom bond</t>
  </si>
  <si>
    <t>ALA_CA,ILE_CB,LEU_CG,PRO_CA,THR_CB,VAL_CB</t>
  </si>
  <si>
    <t>C3H1s</t>
  </si>
  <si>
    <t>small aromatic carbons with one hydrogen</t>
  </si>
  <si>
    <t>HIS_CD2,HIS_CE1,PHE_CD1,TRP_CD1,TYR_CD1,TYR_CD2,TYR_CE1,TYR_CE2</t>
  </si>
  <si>
    <t>C3H1b</t>
  </si>
  <si>
    <t>big aromatic carbons with one hydrogen</t>
  </si>
  <si>
    <t>PHE_CD2,PHE_CE1,PHE_CE2,PHE_CZ,TRP_CE3,TRP_CH2,TRP_CZ2,TRP_CZ3</t>
  </si>
  <si>
    <t>C4H2s</t>
  </si>
  <si>
    <t>aliphatic carbons with two hydrogens, small</t>
  </si>
  <si>
    <t>ARG_CB,ARG_CD,ARG_CG,ASN_CB,ASP_CB,GLN_CB,GLN_CG,GLU_CB,GLU_CG, GLY_CA,HIS_CB,LEU_CB,LYS_CB,LYS_CD,LYS_CG,MET_CB,PHE_CB,PRO_CD, SER_CB,TRP_CB,TYR_CB</t>
  </si>
  <si>
    <t>C4H2b</t>
  </si>
  <si>
    <t>aliphatic carbons with two hydrogens, big</t>
  </si>
  <si>
    <t>CSS_CB,CYS_CB,ILE_CG1,LYS_CE,MET_CG,PRO_CB,PRO_CG</t>
  </si>
  <si>
    <t>C4H3u</t>
  </si>
  <si>
    <t>ALA_CB,ILE_CD1,ILE_CG2,LEU_CD1,LEU_CD2,MET_CE,THR_CG2,VAL_CG1,VAL_CG2</t>
  </si>
  <si>
    <t>N3H0u</t>
  </si>
  <si>
    <t>PRO_N</t>
  </si>
  <si>
    <t>N3H1s</t>
  </si>
  <si>
    <t>amide nitrogens with one hydrogen (all other mainchain N's)</t>
  </si>
  <si>
    <t>ALA_N,ARG_N,ASN_N,ASP_N,CSS_N,CYS_N,GLN_N,GLU_N,GLY_N,HIS_N,ILE_N, LEU_N,LYS_N,MET_N,PHE_N,SER_N,THR_N,TRP_N,TYR_N,VAL_N</t>
  </si>
  <si>
    <t>N3H1b</t>
  </si>
  <si>
    <t>amide nitrogens with one hydrogen (on sidechains)</t>
  </si>
  <si>
    <t>ARG_NE,HIS_ND1,HIS_NE2,TRP_NE1</t>
  </si>
  <si>
    <t>N4H3u</t>
  </si>
  <si>
    <t>amide nitrogen charged, with 3 hydrogens</t>
  </si>
  <si>
    <t>LYS_NZ</t>
  </si>
  <si>
    <t>N3H2u</t>
  </si>
  <si>
    <t>ARG_NH1,ARG_NH2,ASN_ND2,GLN_NE2</t>
  </si>
  <si>
    <t>O1H0u</t>
  </si>
  <si>
    <t>all oxygens in carboxyl or carbonyl groups (no distinction made between oxygens in carboxyl group)</t>
  </si>
  <si>
    <t>LEU_C</t>
  </si>
  <si>
    <t>LYS_N</t>
  </si>
  <si>
    <t>GLY_O</t>
  </si>
  <si>
    <t>GLU_O</t>
  </si>
  <si>
    <t>GLN_C</t>
  </si>
  <si>
    <t>GLU_N</t>
  </si>
  <si>
    <t>CSS_O</t>
  </si>
  <si>
    <t>ALA_O,ARG_O,ASN_O,ASN_OD1,ASP_O,ASP_OD1,ASP_OD2,CSS_O,CYS_O, GLN_O,GLN_OE1,GLU_O,GLU_OE1,GLU_OE2,GLY_O,HIS_O,ILE_O,LEU_O,LYS_O, MET_O,PHE_O,PRO_O,SER_O,THR_O,TRP_O,TYR_O,VAL_O</t>
  </si>
  <si>
    <t>O2H1u</t>
  </si>
  <si>
    <t xml:space="preserve">all hydroxyl atoms </t>
  </si>
  <si>
    <t>SER_OG,THR_OG1,TYR_OH</t>
  </si>
  <si>
    <t>S2H0u</t>
  </si>
  <si>
    <t>sulfurs with no hydrogens</t>
  </si>
  <si>
    <t>CSS_SG,MET_SD</t>
  </si>
  <si>
    <t>S2H1u</t>
  </si>
  <si>
    <t>sulfurs with one hydrogen</t>
  </si>
  <si>
    <t>CYS_SG</t>
  </si>
  <si>
    <t>ATOM    Cyrus's    New</t>
  </si>
  <si>
    <t>C4??     1.87     1.88</t>
  </si>
  <si>
    <t>C3H1     1.76     1.76</t>
  </si>
  <si>
    <t>C3H0     1.76     1.61</t>
  </si>
  <si>
    <t>O1HO     1.40     1.42</t>
  </si>
  <si>
    <t>O2H1     1.40     1.46</t>
  </si>
  <si>
    <t>N???     1.65     1.64</t>
  </si>
  <si>
    <t>S???     1.85     1.77</t>
  </si>
  <si>
    <t>NAME</t>
  </si>
  <si>
    <t>TS5H</t>
  </si>
  <si>
    <t>#clust-name</t>
  </si>
  <si>
    <t>mean</t>
  </si>
  <si>
    <t>dev</t>
  </si>
  <si>
    <t>num</t>
  </si>
  <si>
    <t>mem</t>
  </si>
  <si>
    <t>ALA_C,ARG_C,ASN_C,ASP_C,CSS_C,CYS_C,GLN_C,GLU_C,HIS_C,ILE_C,LEU_C,LYS_C,MET_C,PHE_C,PRO_C,SER_C,THR_C,TRP_C,TYR_C,VAL_C</t>
  </si>
  <si>
    <t>ARG_CZ,ASN_CG,ASP_CG,GLN_CD,GLU_CD,GLY_C,HIS_CG,PHE_CG,TRP_CD2,TRP_CE2,TRP_CG,TYR_CG,TYR_CZ</t>
  </si>
  <si>
    <t>ARG_CA,ASN_CA,ASP_CA,CSS_CA,CYS_CA,GLN_CA,GLU_CA,HIS_CA,ILE_CA,LEU_CA,LYS_CA,MET_CA,PHE_CA,SER_CA,THR_CA,TRP_CA,TYR_CA,VAL_CA</t>
  </si>
  <si>
    <t>ARG_CB,ARG_CD,ARG_CG,ASN_CB,ASP_CB,GLN_CB,GLN_CG,GLU_CB,GLU_CG,GLY_CA,HIS_CB,LEU_CB,LYS_CB,LYS_CD,LYS_CG,MET_CB,PHE_CB,PRO_CD,SER_CB,TRP_CB,TYR_CB</t>
  </si>
  <si>
    <t>ALA_N,ARG_N,ASN_N,ASP_N,CSS_N,CYS_N,GLN_N,GLU_N,GLY_N,HIS_N,ILE_N,LEU_N,LYS_N,MET_N,PHE_N,SER_N,THR_N,TRP_N,TYR_N,VAL_N</t>
  </si>
  <si>
    <t>ALA_O,ARG_O,ASN_O,ASN_OD1,ASP_O,ASP_OD1,ASP_OD2,CSS_O,CYS_O,GLN_O,GLN_OE1,GLU_O,GLU_OE1,GLU_OE2,GLY_O,HIS_O,ILE_O,LEU_O,LYS_O,MET_O,PHE_O,PRO_O,SER_O,THR_O,TRP_O,TYR_O,VAL_O</t>
  </si>
  <si>
    <t>difference between this and TS4nH is all aromatic CB properly typed to C4H2s instead of C3H1s</t>
  </si>
  <si>
    <t>Carbons</t>
  </si>
  <si>
    <t>Nitrogens</t>
  </si>
  <si>
    <t>Oxygens</t>
  </si>
  <si>
    <t>Sulfurs</t>
  </si>
  <si>
    <t>ILE_C</t>
  </si>
  <si>
    <t>name</t>
  </si>
  <si>
    <t>ASP_OD2</t>
  </si>
  <si>
    <t>CSS_SG</t>
  </si>
  <si>
    <t>HIS_C</t>
  </si>
  <si>
    <t>ASP_OD1</t>
  </si>
  <si>
    <t>MET_SD</t>
  </si>
  <si>
    <t>ASP_C</t>
  </si>
  <si>
    <t>GLU_OE1</t>
  </si>
  <si>
    <t>GLU_C</t>
  </si>
  <si>
    <t xml:space="preserve">num </t>
  </si>
  <si>
    <t>ASN_OD1</t>
  </si>
  <si>
    <t>TRP_C</t>
  </si>
  <si>
    <t>width</t>
  </si>
  <si>
    <t>GLU_OE2</t>
  </si>
  <si>
    <t>CYS_C</t>
  </si>
  <si>
    <t>ASP_O</t>
  </si>
  <si>
    <t>TYR_C</t>
  </si>
  <si>
    <t>ASN_N</t>
  </si>
  <si>
    <t>ASN_O</t>
  </si>
  <si>
    <t xml:space="preserve">name </t>
  </si>
  <si>
    <t>VAL_C</t>
  </si>
  <si>
    <t>HIS_N</t>
  </si>
  <si>
    <t>SER_O</t>
  </si>
  <si>
    <t>PHE_C</t>
  </si>
  <si>
    <t>ASP_N</t>
  </si>
  <si>
    <t>HIS_O</t>
  </si>
  <si>
    <t>SER_C</t>
  </si>
  <si>
    <t>THR_N</t>
  </si>
  <si>
    <t>ARG_O</t>
  </si>
  <si>
    <t>THR_C</t>
  </si>
  <si>
    <t>TYR_N</t>
  </si>
  <si>
    <t>TYR_O</t>
  </si>
  <si>
    <t>ASN_C</t>
  </si>
  <si>
    <t>GLN_N</t>
  </si>
  <si>
    <t>GLN_O</t>
  </si>
  <si>
    <t>PRO_C</t>
  </si>
  <si>
    <t>PHE_N</t>
  </si>
  <si>
    <t>THR_O</t>
  </si>
  <si>
    <t>LYS_C</t>
  </si>
  <si>
    <r>
      <t>Radii /Å</t>
    </r>
    <r>
      <rPr>
        <b/>
        <vertAlign val="superscript"/>
        <sz val="18"/>
        <rFont val="Geneva"/>
        <family val="0"/>
      </rPr>
      <t>3</t>
    </r>
  </si>
  <si>
    <r>
      <t>carbonyl carbons with branching (mainchain carbonyls from residues with a C</t>
    </r>
    <r>
      <rPr>
        <vertAlign val="subscript"/>
        <sz val="16"/>
        <rFont val="Symbol"/>
        <family val="0"/>
      </rPr>
      <t>b</t>
    </r>
    <r>
      <rPr>
        <sz val="16"/>
        <rFont val="Geneva"/>
        <family val="0"/>
      </rPr>
      <t>, so no gly carbon)</t>
    </r>
  </si>
  <si>
    <t>carboxyl and carbonyl carbons w/o branching (side chain and glycine's) and aromatic carbons w/o hydrogen</t>
  </si>
  <si>
    <t>aliphatic carbons with three hydrogens, i.e. methyl groups</t>
  </si>
  <si>
    <t>imide nitrogens (only member is Pro N)</t>
  </si>
  <si>
    <t>all amide nitrogens with 2 hydrogens (only on sidechains)</t>
  </si>
  <si>
    <t>MET_C</t>
  </si>
  <si>
    <t>LEU_N</t>
  </si>
  <si>
    <t>PHE_O</t>
  </si>
  <si>
    <t>ALA_C</t>
  </si>
  <si>
    <t>ILE_N</t>
  </si>
  <si>
    <t>CYS_O</t>
  </si>
  <si>
    <t>CSS_C</t>
  </si>
  <si>
    <t>VAL_N</t>
  </si>
  <si>
    <t>LYS_O</t>
  </si>
  <si>
    <t>TRP_N</t>
  </si>
  <si>
    <t>ILE_O</t>
  </si>
  <si>
    <t>ASP_CG</t>
  </si>
  <si>
    <t>CSS_N</t>
  </si>
  <si>
    <t>PRO_O</t>
  </si>
  <si>
    <t>GLU_CD</t>
  </si>
  <si>
    <t>SER_N</t>
  </si>
  <si>
    <t>LEU_O</t>
  </si>
  <si>
    <t>GLY_C</t>
  </si>
  <si>
    <t>CYS_N</t>
  </si>
  <si>
    <t>MET_O</t>
  </si>
  <si>
    <t>ASN_CG</t>
  </si>
  <si>
    <t>ALA_N</t>
  </si>
  <si>
    <t>VAL_O</t>
  </si>
  <si>
    <t>ARG_CZ</t>
  </si>
  <si>
    <t>GLY_N</t>
  </si>
  <si>
    <t>ALA_O</t>
  </si>
  <si>
    <t>GLN_CD</t>
  </si>
  <si>
    <t>GLN_OE1</t>
  </si>
  <si>
    <t>TYR_CZ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</si>
</sst>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0.0"/>
    <numFmt numFmtId="167" formatCode="0.000000"/>
    <numFmt numFmtId="168" formatCode="0.00000"/>
    <numFmt numFmtId="169" formatCode="0.0%"/>
    <numFmt numFmtId="170" formatCode="0.0000000"/>
    <numFmt numFmtId="171" formatCode="0.00000000"/>
    <numFmt numFmtId="172" formatCode="0.000000000"/>
    <numFmt numFmtId="173" formatCode="0.0000000000"/>
  </numFmts>
  <fonts count="11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6"/>
      <name val="Geneva"/>
      <family val="0"/>
    </font>
    <font>
      <sz val="12"/>
      <name val="Geneva"/>
      <family val="0"/>
    </font>
    <font>
      <b/>
      <sz val="24"/>
      <name val="Palatino"/>
      <family val="0"/>
    </font>
    <font>
      <sz val="24"/>
      <name val="Palatino"/>
      <family val="0"/>
    </font>
    <font>
      <b/>
      <sz val="18"/>
      <name val="Geneva"/>
      <family val="0"/>
    </font>
    <font>
      <vertAlign val="subscript"/>
      <sz val="16"/>
      <name val="Symbol"/>
      <family val="0"/>
    </font>
    <font>
      <b/>
      <vertAlign val="superscript"/>
      <sz val="18"/>
      <name val="Geneva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medium"/>
    </border>
  </borders>
  <cellStyleXfs count="4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2" fontId="0" fillId="0" borderId="0" xfId="0" applyNumberFormat="1" applyAlignment="1">
      <alignment horizontal="left"/>
    </xf>
    <xf numFmtId="0" fontId="5" fillId="0" borderId="0" xfId="0" applyFont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0" fontId="8" fillId="0" borderId="2" xfId="0" applyFont="1" applyBorder="1" applyAlignment="1">
      <alignment horizontal="center" wrapText="1"/>
    </xf>
    <xf numFmtId="0" fontId="8" fillId="0" borderId="0" xfId="0" applyFont="1" applyAlignment="1">
      <alignment/>
    </xf>
    <xf numFmtId="0" fontId="1" fillId="0" borderId="1" xfId="0" applyFont="1" applyBorder="1" applyAlignment="1">
      <alignment horizontal="centerContinuous"/>
    </xf>
    <xf numFmtId="0" fontId="0" fillId="0" borderId="1" xfId="0" applyBorder="1" applyAlignment="1">
      <alignment horizontal="centerContinuous"/>
    </xf>
    <xf numFmtId="0" fontId="0" fillId="0" borderId="1" xfId="0" applyBorder="1" applyAlignment="1">
      <alignment horizontal="right"/>
    </xf>
    <xf numFmtId="165" fontId="0" fillId="0" borderId="1" xfId="0" applyNumberFormat="1" applyBorder="1" applyAlignment="1">
      <alignment horizontal="center"/>
    </xf>
    <xf numFmtId="165" fontId="0" fillId="0" borderId="1" xfId="0" applyNumberFormat="1" applyBorder="1" applyAlignment="1">
      <alignment horizontal="centerContinuous"/>
    </xf>
    <xf numFmtId="165" fontId="1" fillId="0" borderId="1" xfId="0" applyNumberFormat="1" applyFont="1" applyBorder="1" applyAlignment="1">
      <alignment horizontal="centerContinuous"/>
    </xf>
    <xf numFmtId="0" fontId="0" fillId="0" borderId="0" xfId="0" applyAlignment="1">
      <alignment horizontal="right"/>
    </xf>
    <xf numFmtId="165" fontId="0" fillId="0" borderId="0" xfId="0" applyNumberFormat="1" applyAlignment="1">
      <alignment horizontal="center"/>
    </xf>
    <xf numFmtId="165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Border="1" applyAlignment="1">
      <alignment/>
    </xf>
    <xf numFmtId="0" fontId="4" fillId="0" borderId="3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center" wrapText="1"/>
    </xf>
    <xf numFmtId="0" fontId="4" fillId="0" borderId="5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</cellXfs>
  <cellStyles count="30">
    <cellStyle name="Normal" xfId="0"/>
    <cellStyle name="Comma" xfId="15"/>
    <cellStyle name="Comma [0]" xfId="16"/>
    <cellStyle name="Comma [0]_1.18_Ox.conde_TS4_CHC" xfId="17"/>
    <cellStyle name="Comma [0]_junk" xfId="18"/>
    <cellStyle name="Comma [0]_new TS4  CHC" xfId="19"/>
    <cellStyle name="Comma [0]_TS4n.cond" xfId="20"/>
    <cellStyle name="Comma [0]_TypSet4.base" xfId="21"/>
    <cellStyle name="Comma [0]_TypSet4_1.76.conde" xfId="22"/>
    <cellStyle name="Comma_1.18_Ox.conde_TS4_CHC" xfId="23"/>
    <cellStyle name="Comma_junk" xfId="24"/>
    <cellStyle name="Comma_new TS4  CHC" xfId="25"/>
    <cellStyle name="Comma_TS4n.cond" xfId="26"/>
    <cellStyle name="Comma_TypSet4.base" xfId="27"/>
    <cellStyle name="Comma_TypSet4_1.76.conde" xfId="28"/>
    <cellStyle name="Currency" xfId="29"/>
    <cellStyle name="Currency [0]" xfId="30"/>
    <cellStyle name="Currency [0]_1.18_Ox.conde_TS4_CHC" xfId="31"/>
    <cellStyle name="Currency [0]_junk" xfId="32"/>
    <cellStyle name="Currency [0]_new TS4  CHC" xfId="33"/>
    <cellStyle name="Currency [0]_TS4n.cond" xfId="34"/>
    <cellStyle name="Currency [0]_TypSet4.base" xfId="35"/>
    <cellStyle name="Currency [0]_TypSet4_1.76.conde" xfId="36"/>
    <cellStyle name="Currency_1.18_Ox.conde_TS4_CHC" xfId="37"/>
    <cellStyle name="Currency_junk" xfId="38"/>
    <cellStyle name="Currency_new TS4  CHC" xfId="39"/>
    <cellStyle name="Currency_TS4n.cond" xfId="40"/>
    <cellStyle name="Currency_TypSet4.base" xfId="41"/>
    <cellStyle name="Currency_TypSet4_1.76.conde" xfId="42"/>
    <cellStyle name="Percent" xfId="4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19</xdr:row>
      <xdr:rowOff>104775</xdr:rowOff>
    </xdr:from>
    <xdr:to>
      <xdr:col>11</xdr:col>
      <xdr:colOff>5619750</xdr:colOff>
      <xdr:row>21</xdr:row>
      <xdr:rowOff>28575</xdr:rowOff>
    </xdr:to>
    <xdr:sp>
      <xdr:nvSpPr>
        <xdr:cNvPr id="1" name="Text 1"/>
        <xdr:cNvSpPr txBox="1">
          <a:spLocks noChangeArrowheads="1"/>
        </xdr:cNvSpPr>
      </xdr:nvSpPr>
      <xdr:spPr>
        <a:xfrm>
          <a:off x="9525" y="12077700"/>
          <a:ext cx="14058900" cy="2476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400" b="1" i="0" u="none" baseline="0">
              <a:latin typeface="Palatino"/>
              <a:ea typeface="Palatino"/>
              <a:cs typeface="Palatino"/>
            </a:rPr>
            <a:t>Table X.</a:t>
          </a:r>
          <a:r>
            <a:rPr lang="en-US" cap="none" sz="2400" b="0" i="0" u="none" baseline="0">
              <a:latin typeface="Palatino"/>
              <a:ea typeface="Palatino"/>
              <a:cs typeface="Palatino"/>
            </a:rPr>
            <a:t>  Summary of ProtOr Type Set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"/>
  <sheetViews>
    <sheetView tabSelected="1" workbookViewId="0" topLeftCell="B17">
      <selection activeCell="G20" sqref="G20"/>
    </sheetView>
  </sheetViews>
  <sheetFormatPr defaultColWidth="11.00390625" defaultRowHeight="12.75"/>
  <cols>
    <col min="1" max="1" width="10.75390625" style="21" customWidth="1"/>
    <col min="2" max="3" width="1.625" style="0" customWidth="1"/>
    <col min="4" max="4" width="10.625" style="0" customWidth="1"/>
    <col min="5" max="5" width="1.75390625" style="0" customWidth="1"/>
    <col min="6" max="6" width="1.625" style="0" customWidth="1"/>
    <col min="7" max="7" width="10.625" style="0" customWidth="1"/>
    <col min="8" max="8" width="1.75390625" style="0" customWidth="1"/>
    <col min="9" max="9" width="1.625" style="0" customWidth="1"/>
    <col min="10" max="10" width="67.125" style="0" customWidth="1"/>
    <col min="11" max="11" width="1.75390625" style="0" customWidth="1"/>
    <col min="12" max="12" width="73.875" style="2" customWidth="1"/>
  </cols>
  <sheetData>
    <row r="1" spans="1:12" s="7" customFormat="1" ht="51.75" thickBot="1">
      <c r="A1" s="25" t="s">
        <v>121</v>
      </c>
      <c r="B1" s="26"/>
      <c r="C1" s="25"/>
      <c r="D1" s="25" t="s">
        <v>122</v>
      </c>
      <c r="E1" s="25"/>
      <c r="F1" s="27"/>
      <c r="G1" s="25" t="s">
        <v>251</v>
      </c>
      <c r="H1" s="6"/>
      <c r="I1" s="23"/>
      <c r="J1" s="6" t="s">
        <v>123</v>
      </c>
      <c r="K1" s="6"/>
      <c r="L1" s="6" t="s">
        <v>124</v>
      </c>
    </row>
    <row r="2" spans="1:12" ht="49.5" customHeight="1">
      <c r="A2" s="3" t="s">
        <v>125</v>
      </c>
      <c r="B2" s="22"/>
      <c r="C2" s="4"/>
      <c r="D2" s="3">
        <v>20</v>
      </c>
      <c r="E2" s="4"/>
      <c r="F2" s="24"/>
      <c r="G2" s="3">
        <v>1.61</v>
      </c>
      <c r="H2" s="4"/>
      <c r="I2" s="24"/>
      <c r="J2" s="4" t="s">
        <v>252</v>
      </c>
      <c r="K2" s="4"/>
      <c r="L2" s="5" t="s">
        <v>126</v>
      </c>
    </row>
    <row r="3" spans="1:12" ht="49.5" customHeight="1">
      <c r="A3" s="3" t="s">
        <v>127</v>
      </c>
      <c r="B3" s="22"/>
      <c r="C3" s="4"/>
      <c r="D3" s="3">
        <v>13</v>
      </c>
      <c r="E3" s="4"/>
      <c r="F3" s="24"/>
      <c r="G3" s="3">
        <v>1.61</v>
      </c>
      <c r="H3" s="4"/>
      <c r="I3" s="24"/>
      <c r="J3" s="4" t="s">
        <v>253</v>
      </c>
      <c r="K3" s="4"/>
      <c r="L3" s="5" t="s">
        <v>132</v>
      </c>
    </row>
    <row r="4" spans="1:12" ht="49.5" customHeight="1">
      <c r="A4" s="3" t="s">
        <v>133</v>
      </c>
      <c r="B4" s="22"/>
      <c r="C4" s="4"/>
      <c r="D4" s="3">
        <v>18</v>
      </c>
      <c r="E4" s="4"/>
      <c r="F4" s="24"/>
      <c r="G4" s="3">
        <v>1.88</v>
      </c>
      <c r="H4" s="4"/>
      <c r="I4" s="24"/>
      <c r="J4" s="4" t="s">
        <v>134</v>
      </c>
      <c r="K4" s="4"/>
      <c r="L4" s="5" t="s">
        <v>135</v>
      </c>
    </row>
    <row r="5" spans="1:12" ht="49.5" customHeight="1">
      <c r="A5" s="3" t="s">
        <v>136</v>
      </c>
      <c r="B5" s="22"/>
      <c r="C5" s="4"/>
      <c r="D5" s="3">
        <v>6</v>
      </c>
      <c r="E5" s="4"/>
      <c r="F5" s="24"/>
      <c r="G5" s="3">
        <v>1.88</v>
      </c>
      <c r="H5" s="4"/>
      <c r="I5" s="24"/>
      <c r="J5" s="4" t="s">
        <v>137</v>
      </c>
      <c r="K5" s="4"/>
      <c r="L5" s="5" t="s">
        <v>138</v>
      </c>
    </row>
    <row r="6" spans="1:12" ht="49.5" customHeight="1">
      <c r="A6" s="3" t="s">
        <v>139</v>
      </c>
      <c r="B6" s="22"/>
      <c r="C6" s="4"/>
      <c r="D6" s="3">
        <v>8</v>
      </c>
      <c r="E6" s="4"/>
      <c r="F6" s="24"/>
      <c r="G6" s="3">
        <v>1.76</v>
      </c>
      <c r="H6" s="4"/>
      <c r="I6" s="24"/>
      <c r="J6" s="4" t="s">
        <v>140</v>
      </c>
      <c r="K6" s="4"/>
      <c r="L6" s="5" t="s">
        <v>141</v>
      </c>
    </row>
    <row r="7" spans="1:12" ht="49.5" customHeight="1">
      <c r="A7" s="3" t="s">
        <v>142</v>
      </c>
      <c r="B7" s="22"/>
      <c r="C7" s="4"/>
      <c r="D7" s="3">
        <v>8</v>
      </c>
      <c r="E7" s="4"/>
      <c r="F7" s="24"/>
      <c r="G7" s="3">
        <v>1.76</v>
      </c>
      <c r="H7" s="4"/>
      <c r="I7" s="24"/>
      <c r="J7" s="4" t="s">
        <v>143</v>
      </c>
      <c r="K7" s="4"/>
      <c r="L7" s="5" t="s">
        <v>144</v>
      </c>
    </row>
    <row r="8" spans="1:12" ht="49.5" customHeight="1">
      <c r="A8" s="3" t="s">
        <v>145</v>
      </c>
      <c r="B8" s="22"/>
      <c r="C8" s="4"/>
      <c r="D8" s="3">
        <v>21</v>
      </c>
      <c r="E8" s="4"/>
      <c r="F8" s="24"/>
      <c r="G8" s="3">
        <v>1.88</v>
      </c>
      <c r="H8" s="4"/>
      <c r="I8" s="24"/>
      <c r="J8" s="4" t="s">
        <v>146</v>
      </c>
      <c r="K8" s="4"/>
      <c r="L8" s="5" t="s">
        <v>147</v>
      </c>
    </row>
    <row r="9" spans="1:12" ht="49.5" customHeight="1">
      <c r="A9" s="3" t="s">
        <v>148</v>
      </c>
      <c r="B9" s="22"/>
      <c r="C9" s="4"/>
      <c r="D9" s="3">
        <v>7</v>
      </c>
      <c r="E9" s="4"/>
      <c r="F9" s="24"/>
      <c r="G9" s="3">
        <v>1.88</v>
      </c>
      <c r="H9" s="4"/>
      <c r="I9" s="24"/>
      <c r="J9" s="4" t="s">
        <v>149</v>
      </c>
      <c r="K9" s="4"/>
      <c r="L9" s="5" t="s">
        <v>150</v>
      </c>
    </row>
    <row r="10" spans="1:12" ht="49.5" customHeight="1">
      <c r="A10" s="3" t="s">
        <v>151</v>
      </c>
      <c r="B10" s="22"/>
      <c r="C10" s="4"/>
      <c r="D10" s="3">
        <v>9</v>
      </c>
      <c r="E10" s="4"/>
      <c r="F10" s="24"/>
      <c r="G10" s="3">
        <v>1.88</v>
      </c>
      <c r="H10" s="4"/>
      <c r="I10" s="24"/>
      <c r="J10" s="4" t="s">
        <v>254</v>
      </c>
      <c r="K10" s="4"/>
      <c r="L10" s="5" t="s">
        <v>152</v>
      </c>
    </row>
    <row r="11" spans="1:12" ht="49.5" customHeight="1">
      <c r="A11" s="3" t="s">
        <v>153</v>
      </c>
      <c r="B11" s="22"/>
      <c r="C11" s="4"/>
      <c r="D11" s="3">
        <v>1</v>
      </c>
      <c r="E11" s="4"/>
      <c r="F11" s="24"/>
      <c r="G11" s="3">
        <v>1.64</v>
      </c>
      <c r="H11" s="4"/>
      <c r="I11" s="24"/>
      <c r="J11" s="4" t="s">
        <v>255</v>
      </c>
      <c r="K11" s="4"/>
      <c r="L11" s="5" t="s">
        <v>154</v>
      </c>
    </row>
    <row r="12" spans="1:12" ht="49.5" customHeight="1">
      <c r="A12" s="3" t="s">
        <v>155</v>
      </c>
      <c r="B12" s="22"/>
      <c r="C12" s="4"/>
      <c r="D12" s="3">
        <v>20</v>
      </c>
      <c r="E12" s="4"/>
      <c r="F12" s="24"/>
      <c r="G12" s="3">
        <v>1.64</v>
      </c>
      <c r="H12" s="4"/>
      <c r="I12" s="24"/>
      <c r="J12" s="4" t="s">
        <v>156</v>
      </c>
      <c r="K12" s="4"/>
      <c r="L12" s="5" t="s">
        <v>157</v>
      </c>
    </row>
    <row r="13" spans="1:12" ht="49.5" customHeight="1">
      <c r="A13" s="3" t="s">
        <v>158</v>
      </c>
      <c r="B13" s="22"/>
      <c r="C13" s="4"/>
      <c r="D13" s="3">
        <v>4</v>
      </c>
      <c r="E13" s="4"/>
      <c r="F13" s="24"/>
      <c r="G13" s="3">
        <v>1.64</v>
      </c>
      <c r="H13" s="4"/>
      <c r="I13" s="24"/>
      <c r="J13" s="4" t="s">
        <v>159</v>
      </c>
      <c r="K13" s="4"/>
      <c r="L13" s="5" t="s">
        <v>160</v>
      </c>
    </row>
    <row r="14" spans="1:12" ht="49.5" customHeight="1">
      <c r="A14" s="3" t="s">
        <v>164</v>
      </c>
      <c r="B14" s="22"/>
      <c r="C14" s="4"/>
      <c r="D14" s="3">
        <v>4</v>
      </c>
      <c r="E14" s="4"/>
      <c r="F14" s="24"/>
      <c r="G14" s="3">
        <v>1.64</v>
      </c>
      <c r="H14" s="4"/>
      <c r="I14" s="24"/>
      <c r="J14" s="4" t="s">
        <v>256</v>
      </c>
      <c r="K14" s="4"/>
      <c r="L14" s="5" t="s">
        <v>165</v>
      </c>
    </row>
    <row r="15" spans="1:12" ht="49.5" customHeight="1">
      <c r="A15" s="3" t="s">
        <v>161</v>
      </c>
      <c r="B15" s="22"/>
      <c r="C15" s="4"/>
      <c r="D15" s="3">
        <v>1</v>
      </c>
      <c r="E15" s="4"/>
      <c r="F15" s="24"/>
      <c r="G15" s="3">
        <v>1.64</v>
      </c>
      <c r="H15" s="4"/>
      <c r="I15" s="24"/>
      <c r="J15" s="4" t="s">
        <v>162</v>
      </c>
      <c r="K15" s="4"/>
      <c r="L15" s="5" t="s">
        <v>163</v>
      </c>
    </row>
    <row r="16" spans="1:12" ht="49.5" customHeight="1">
      <c r="A16" s="3" t="s">
        <v>166</v>
      </c>
      <c r="B16" s="22"/>
      <c r="C16" s="4"/>
      <c r="D16" s="3">
        <v>27</v>
      </c>
      <c r="E16" s="4"/>
      <c r="F16" s="24"/>
      <c r="G16" s="3">
        <v>1.42</v>
      </c>
      <c r="H16" s="4"/>
      <c r="I16" s="24"/>
      <c r="J16" s="4" t="s">
        <v>167</v>
      </c>
      <c r="K16" s="4"/>
      <c r="L16" s="5" t="s">
        <v>175</v>
      </c>
    </row>
    <row r="17" spans="1:12" ht="49.5" customHeight="1">
      <c r="A17" s="3" t="s">
        <v>176</v>
      </c>
      <c r="B17" s="22"/>
      <c r="C17" s="4"/>
      <c r="D17" s="3">
        <v>3</v>
      </c>
      <c r="E17" s="4"/>
      <c r="F17" s="24"/>
      <c r="G17" s="3">
        <v>1.46</v>
      </c>
      <c r="H17" s="4"/>
      <c r="I17" s="24"/>
      <c r="J17" s="4" t="s">
        <v>177</v>
      </c>
      <c r="K17" s="4"/>
      <c r="L17" s="5" t="s">
        <v>178</v>
      </c>
    </row>
    <row r="18" spans="1:12" ht="49.5" customHeight="1">
      <c r="A18" s="3" t="s">
        <v>179</v>
      </c>
      <c r="B18" s="22"/>
      <c r="C18" s="4"/>
      <c r="D18" s="3">
        <v>2</v>
      </c>
      <c r="E18" s="4"/>
      <c r="F18" s="24"/>
      <c r="G18" s="3">
        <v>1.77</v>
      </c>
      <c r="H18" s="4"/>
      <c r="I18" s="24"/>
      <c r="J18" s="4" t="s">
        <v>180</v>
      </c>
      <c r="K18" s="4"/>
      <c r="L18" s="5" t="s">
        <v>181</v>
      </c>
    </row>
    <row r="19" spans="1:12" ht="49.5" customHeight="1">
      <c r="A19" s="3" t="s">
        <v>182</v>
      </c>
      <c r="B19" s="22"/>
      <c r="C19" s="4"/>
      <c r="D19" s="3">
        <v>1</v>
      </c>
      <c r="E19" s="4"/>
      <c r="F19" s="24"/>
      <c r="G19" s="3">
        <v>1.77</v>
      </c>
      <c r="H19" s="4"/>
      <c r="I19" s="24"/>
      <c r="J19" s="4" t="s">
        <v>183</v>
      </c>
      <c r="K19" s="4"/>
      <c r="L19" s="5" t="s">
        <v>184</v>
      </c>
    </row>
  </sheetData>
  <printOptions horizontalCentered="1" verticalCentered="1"/>
  <pageMargins left="0.5" right="0.5" top="0.5" bottom="0.44" header="0.5" footer="0.5"/>
  <pageSetup fitToHeight="1" fitToWidth="1" orientation="landscape" paperSize="9" scale="51"/>
  <headerFooter alignWithMargins="0">
    <oddHeader>&amp;C
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>
      <selection activeCell="A1" sqref="A1:A9"/>
    </sheetView>
  </sheetViews>
  <sheetFormatPr defaultColWidth="11.00390625" defaultRowHeight="12.75"/>
  <sheetData>
    <row r="1" ht="12.75">
      <c r="A1" s="1" t="s">
        <v>185</v>
      </c>
    </row>
    <row r="2" ht="12.75">
      <c r="A2" s="1"/>
    </row>
    <row r="3" ht="12.75">
      <c r="A3" s="1" t="s">
        <v>186</v>
      </c>
    </row>
    <row r="4" ht="12.75">
      <c r="A4" s="1" t="s">
        <v>187</v>
      </c>
    </row>
    <row r="5" ht="12.75">
      <c r="A5" s="1" t="s">
        <v>188</v>
      </c>
    </row>
    <row r="6" ht="12.75">
      <c r="A6" s="1" t="s">
        <v>189</v>
      </c>
    </row>
    <row r="7" ht="12.75">
      <c r="A7" s="1" t="s">
        <v>190</v>
      </c>
    </row>
    <row r="8" ht="12.75">
      <c r="A8" s="1" t="s">
        <v>191</v>
      </c>
    </row>
    <row r="9" ht="12.75">
      <c r="A9" s="1" t="s">
        <v>192</v>
      </c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22"/>
  <sheetViews>
    <sheetView workbookViewId="0" topLeftCell="A1">
      <selection activeCell="E3" sqref="E3:E20"/>
    </sheetView>
  </sheetViews>
  <sheetFormatPr defaultColWidth="11.00390625" defaultRowHeight="12.75"/>
  <cols>
    <col min="1" max="1" width="10.75390625" style="18" customWidth="1"/>
    <col min="2" max="3" width="10.75390625" style="20" customWidth="1"/>
    <col min="4" max="4" width="10.75390625" style="18" customWidth="1"/>
  </cols>
  <sheetData>
    <row r="1" spans="1:2" ht="12.75">
      <c r="A1" s="18" t="s">
        <v>193</v>
      </c>
      <c r="B1" s="20" t="s">
        <v>194</v>
      </c>
    </row>
    <row r="2" spans="1:5" ht="12.75">
      <c r="A2" s="18" t="s">
        <v>195</v>
      </c>
      <c r="B2" s="20" t="s">
        <v>196</v>
      </c>
      <c r="C2" s="20" t="s">
        <v>197</v>
      </c>
      <c r="D2" s="18" t="s">
        <v>198</v>
      </c>
      <c r="E2" t="s">
        <v>199</v>
      </c>
    </row>
    <row r="3" spans="1:5" ht="12.75">
      <c r="A3" s="15" t="s">
        <v>125</v>
      </c>
      <c r="B3" s="20">
        <v>8.381150000000002</v>
      </c>
      <c r="C3" s="20">
        <v>0.07656714373662463</v>
      </c>
      <c r="D3" s="17">
        <v>20</v>
      </c>
      <c r="E3" t="s">
        <v>200</v>
      </c>
    </row>
    <row r="4" spans="1:5" ht="12.75">
      <c r="A4" s="18" t="s">
        <v>127</v>
      </c>
      <c r="B4" s="20">
        <v>9.745307692307692</v>
      </c>
      <c r="C4" s="20">
        <v>0.5184772652259966</v>
      </c>
      <c r="D4" s="18">
        <v>13</v>
      </c>
      <c r="E4" t="s">
        <v>201</v>
      </c>
    </row>
    <row r="5" spans="1:5" ht="12.75">
      <c r="A5" s="18" t="s">
        <v>133</v>
      </c>
      <c r="B5" s="20">
        <v>11.426111111111108</v>
      </c>
      <c r="C5" s="20">
        <v>0.1813758800849944</v>
      </c>
      <c r="D5" s="18">
        <v>18</v>
      </c>
      <c r="E5" t="s">
        <v>202</v>
      </c>
    </row>
    <row r="6" spans="1:5" ht="12.75">
      <c r="A6" s="18" t="s">
        <v>136</v>
      </c>
      <c r="B6" s="20">
        <v>12.812333333333333</v>
      </c>
      <c r="C6" s="20">
        <v>0.514772009944447</v>
      </c>
      <c r="D6" s="18">
        <v>6</v>
      </c>
      <c r="E6" t="s">
        <v>138</v>
      </c>
    </row>
    <row r="7" spans="1:5" ht="12.75">
      <c r="A7" s="18" t="s">
        <v>139</v>
      </c>
      <c r="B7" s="20">
        <v>19.821749999999998</v>
      </c>
      <c r="C7" s="20">
        <v>0.37817943823011235</v>
      </c>
      <c r="D7" s="18">
        <v>8</v>
      </c>
      <c r="E7" t="s">
        <v>141</v>
      </c>
    </row>
    <row r="8" spans="1:5" ht="12.75">
      <c r="A8" s="18" t="s">
        <v>142</v>
      </c>
      <c r="B8" s="20">
        <v>21.4705</v>
      </c>
      <c r="C8" s="20">
        <v>0.515428705060202</v>
      </c>
      <c r="D8" s="18">
        <v>8</v>
      </c>
      <c r="E8" t="s">
        <v>144</v>
      </c>
    </row>
    <row r="9" spans="1:5" ht="12.75">
      <c r="A9" s="18" t="s">
        <v>145</v>
      </c>
      <c r="B9" s="20">
        <v>20.406428571428574</v>
      </c>
      <c r="C9" s="20">
        <v>0.48220046922107307</v>
      </c>
      <c r="D9" s="18">
        <v>21</v>
      </c>
      <c r="E9" t="s">
        <v>203</v>
      </c>
    </row>
    <row r="10" spans="1:5" ht="12.75">
      <c r="A10" s="18" t="s">
        <v>148</v>
      </c>
      <c r="B10" s="20">
        <v>22.44085714285714</v>
      </c>
      <c r="C10" s="20">
        <v>0.6139500744178454</v>
      </c>
      <c r="D10" s="18">
        <v>7</v>
      </c>
      <c r="E10" t="s">
        <v>150</v>
      </c>
    </row>
    <row r="11" spans="1:5" ht="12.75">
      <c r="A11" s="18" t="s">
        <v>151</v>
      </c>
      <c r="B11" s="20">
        <v>33.577</v>
      </c>
      <c r="C11" s="20">
        <v>1.1551428964035342</v>
      </c>
      <c r="D11" s="18">
        <v>9</v>
      </c>
      <c r="E11" t="s">
        <v>152</v>
      </c>
    </row>
    <row r="12" spans="1:5" ht="12.75">
      <c r="A12" s="18" t="s">
        <v>153</v>
      </c>
      <c r="B12" s="20">
        <v>9.322</v>
      </c>
      <c r="C12" s="20">
        <v>0</v>
      </c>
      <c r="D12" s="18">
        <v>1</v>
      </c>
      <c r="E12" t="s">
        <v>154</v>
      </c>
    </row>
    <row r="13" spans="1:5" ht="12.75">
      <c r="A13" s="18" t="s">
        <v>155</v>
      </c>
      <c r="B13" s="20">
        <v>13.887050000000002</v>
      </c>
      <c r="C13" s="20">
        <v>0.236969085536443</v>
      </c>
      <c r="D13" s="18">
        <v>20</v>
      </c>
      <c r="E13" t="s">
        <v>204</v>
      </c>
    </row>
    <row r="14" spans="1:5" ht="12.75">
      <c r="A14" s="18" t="s">
        <v>158</v>
      </c>
      <c r="B14" s="20">
        <v>16.733249999999998</v>
      </c>
      <c r="C14" s="20">
        <v>0.6354008085453223</v>
      </c>
      <c r="D14" s="18">
        <v>4</v>
      </c>
      <c r="E14" t="s">
        <v>160</v>
      </c>
    </row>
    <row r="15" spans="1:5" ht="12.75">
      <c r="A15" s="18" t="s">
        <v>161</v>
      </c>
      <c r="B15" s="20">
        <v>19.993</v>
      </c>
      <c r="C15" s="20">
        <v>0</v>
      </c>
      <c r="D15" s="18">
        <v>1</v>
      </c>
      <c r="E15" t="s">
        <v>163</v>
      </c>
    </row>
    <row r="16" spans="1:5" ht="12.75">
      <c r="A16" s="18" t="s">
        <v>164</v>
      </c>
      <c r="B16" s="20">
        <v>22.834750000000003</v>
      </c>
      <c r="C16" s="20">
        <v>0.39374317454373875</v>
      </c>
      <c r="D16" s="18">
        <v>4</v>
      </c>
      <c r="E16" t="s">
        <v>165</v>
      </c>
    </row>
    <row r="17" spans="1:5" ht="12.75">
      <c r="A17" s="18" t="s">
        <v>166</v>
      </c>
      <c r="B17" s="20">
        <v>21.71581481481481</v>
      </c>
      <c r="C17" s="20">
        <v>0.6344536312063997</v>
      </c>
      <c r="D17" s="18">
        <v>27</v>
      </c>
      <c r="E17" t="s">
        <v>205</v>
      </c>
    </row>
    <row r="18" spans="1:5" ht="12.75">
      <c r="A18" s="18" t="s">
        <v>176</v>
      </c>
      <c r="B18" s="20">
        <v>22.858</v>
      </c>
      <c r="C18" s="20">
        <v>0.5337608703030278</v>
      </c>
      <c r="D18" s="18">
        <v>3</v>
      </c>
      <c r="E18" t="s">
        <v>178</v>
      </c>
    </row>
    <row r="19" spans="1:5" ht="12.75">
      <c r="A19" s="18" t="s">
        <v>179</v>
      </c>
      <c r="B19" s="20">
        <v>26.728</v>
      </c>
      <c r="C19" s="20">
        <v>1.0899999999999832</v>
      </c>
      <c r="D19" s="18">
        <v>2</v>
      </c>
      <c r="E19" t="s">
        <v>181</v>
      </c>
    </row>
    <row r="20" spans="1:5" ht="12.75">
      <c r="A20" s="18" t="s">
        <v>182</v>
      </c>
      <c r="B20" s="20">
        <v>33.913</v>
      </c>
      <c r="C20" s="20">
        <v>0</v>
      </c>
      <c r="D20" s="18">
        <v>1</v>
      </c>
      <c r="E20" t="s">
        <v>184</v>
      </c>
    </row>
    <row r="21" ht="12.75">
      <c r="D21"/>
    </row>
    <row r="22" ht="12.75">
      <c r="D22" s="17">
        <f>SUM(D3:D20)</f>
        <v>173</v>
      </c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124"/>
  <sheetViews>
    <sheetView workbookViewId="0" topLeftCell="A74">
      <selection activeCell="E100" sqref="E100:E103"/>
    </sheetView>
  </sheetViews>
  <sheetFormatPr defaultColWidth="11.00390625" defaultRowHeight="12.75"/>
  <cols>
    <col min="1" max="1" width="8.75390625" style="0" customWidth="1"/>
    <col min="2" max="3" width="7.75390625" style="0" customWidth="1"/>
    <col min="4" max="4" width="7.75390625" style="14" customWidth="1"/>
    <col min="5" max="5" width="7.75390625" style="15" customWidth="1"/>
    <col min="6" max="6" width="3.25390625" style="0" customWidth="1"/>
    <col min="7" max="7" width="8.75390625" style="0" customWidth="1"/>
    <col min="8" max="9" width="7.75390625" style="0" customWidth="1"/>
    <col min="10" max="10" width="7.75390625" style="14" customWidth="1"/>
    <col min="11" max="11" width="7.75390625" style="15" customWidth="1"/>
    <col min="12" max="12" width="3.25390625" style="0" customWidth="1"/>
    <col min="13" max="13" width="8.75390625" style="0" customWidth="1"/>
    <col min="14" max="16" width="7.75390625" style="0" customWidth="1"/>
    <col min="17" max="17" width="7.75390625" style="16" customWidth="1"/>
    <col min="18" max="18" width="3.25390625" style="0" customWidth="1"/>
    <col min="19" max="19" width="8.75390625" style="0" customWidth="1"/>
    <col min="20" max="22" width="7.75390625" style="0" customWidth="1"/>
    <col min="23" max="23" width="7.75390625" style="16" customWidth="1"/>
  </cols>
  <sheetData>
    <row r="1" ht="12.75">
      <c r="A1" t="s">
        <v>206</v>
      </c>
    </row>
    <row r="3" spans="1:23" ht="12.75">
      <c r="A3" s="8" t="s">
        <v>207</v>
      </c>
      <c r="B3" s="9"/>
      <c r="C3" s="9"/>
      <c r="D3" s="10"/>
      <c r="E3" s="11"/>
      <c r="G3" s="8" t="s">
        <v>208</v>
      </c>
      <c r="H3" s="9"/>
      <c r="I3" s="9"/>
      <c r="J3" s="9"/>
      <c r="K3" s="12"/>
      <c r="M3" s="8" t="s">
        <v>209</v>
      </c>
      <c r="N3" s="8"/>
      <c r="O3" s="8"/>
      <c r="P3" s="8"/>
      <c r="Q3" s="13"/>
      <c r="S3" s="8" t="s">
        <v>210</v>
      </c>
      <c r="T3" s="8"/>
      <c r="U3" s="8"/>
      <c r="V3" s="8"/>
      <c r="W3" s="13"/>
    </row>
    <row r="4" spans="1:23" ht="12.75">
      <c r="A4" t="s">
        <v>211</v>
      </c>
      <c r="B4">
        <v>8.231</v>
      </c>
      <c r="C4">
        <v>1063</v>
      </c>
      <c r="G4" t="s">
        <v>154</v>
      </c>
      <c r="H4">
        <v>9.322</v>
      </c>
      <c r="I4">
        <v>510</v>
      </c>
      <c r="J4" s="14" t="s">
        <v>212</v>
      </c>
      <c r="K4" s="15" t="s">
        <v>153</v>
      </c>
      <c r="M4" t="s">
        <v>213</v>
      </c>
      <c r="N4">
        <v>19.913</v>
      </c>
      <c r="O4">
        <v>88</v>
      </c>
      <c r="S4" t="s">
        <v>214</v>
      </c>
      <c r="T4">
        <v>25.638</v>
      </c>
      <c r="U4">
        <v>187</v>
      </c>
      <c r="V4" s="14" t="s">
        <v>212</v>
      </c>
      <c r="W4" s="15" t="s">
        <v>179</v>
      </c>
    </row>
    <row r="5" spans="1:23" ht="12.75">
      <c r="A5" t="s">
        <v>215</v>
      </c>
      <c r="B5">
        <v>8.301</v>
      </c>
      <c r="C5">
        <v>392</v>
      </c>
      <c r="J5" s="14" t="s">
        <v>196</v>
      </c>
      <c r="K5" s="15">
        <f>H4</f>
        <v>9.322</v>
      </c>
      <c r="M5" t="s">
        <v>216</v>
      </c>
      <c r="N5">
        <v>20.096</v>
      </c>
      <c r="O5">
        <v>101</v>
      </c>
      <c r="S5" t="s">
        <v>217</v>
      </c>
      <c r="T5">
        <v>27.818</v>
      </c>
      <c r="U5">
        <v>168</v>
      </c>
      <c r="V5" s="14" t="s">
        <v>196</v>
      </c>
      <c r="W5" s="15">
        <f>AVERAGE(T4:T5)</f>
        <v>26.728</v>
      </c>
    </row>
    <row r="6" spans="1:23" ht="12.75">
      <c r="A6" t="s">
        <v>218</v>
      </c>
      <c r="B6">
        <v>8.306</v>
      </c>
      <c r="C6">
        <v>915</v>
      </c>
      <c r="J6" s="14" t="s">
        <v>197</v>
      </c>
      <c r="K6" s="15">
        <v>0</v>
      </c>
      <c r="M6" t="s">
        <v>219</v>
      </c>
      <c r="N6">
        <v>20.841</v>
      </c>
      <c r="O6">
        <v>41</v>
      </c>
      <c r="P6" s="14"/>
      <c r="Q6" s="15"/>
      <c r="V6" s="14" t="s">
        <v>197</v>
      </c>
      <c r="W6" s="15">
        <f>STDEVP(T4:T5)</f>
        <v>1.089999999999983</v>
      </c>
    </row>
    <row r="7" spans="1:23" ht="12.75">
      <c r="A7" t="s">
        <v>220</v>
      </c>
      <c r="B7">
        <v>8.315</v>
      </c>
      <c r="C7">
        <v>861</v>
      </c>
      <c r="J7" s="14" t="s">
        <v>221</v>
      </c>
      <c r="K7" s="17">
        <v>1</v>
      </c>
      <c r="M7" t="s">
        <v>222</v>
      </c>
      <c r="N7">
        <v>21.273</v>
      </c>
      <c r="O7">
        <v>118</v>
      </c>
      <c r="P7" s="14"/>
      <c r="Q7" s="15"/>
      <c r="V7" s="14" t="s">
        <v>198</v>
      </c>
      <c r="W7" s="17">
        <f>COUNT(T4:T5)</f>
        <v>2</v>
      </c>
    </row>
    <row r="8" spans="1:23" ht="12.75">
      <c r="A8" t="s">
        <v>223</v>
      </c>
      <c r="B8">
        <v>8.319</v>
      </c>
      <c r="C8">
        <v>287</v>
      </c>
      <c r="J8" s="14" t="s">
        <v>224</v>
      </c>
      <c r="K8" s="15">
        <v>0</v>
      </c>
      <c r="M8" t="s">
        <v>225</v>
      </c>
      <c r="N8">
        <v>21.402</v>
      </c>
      <c r="O8">
        <v>37</v>
      </c>
      <c r="P8" s="14"/>
      <c r="Q8" s="15"/>
      <c r="V8" s="14" t="s">
        <v>224</v>
      </c>
      <c r="W8" s="15">
        <f>T5-T4</f>
        <v>2.1799999999999997</v>
      </c>
    </row>
    <row r="9" spans="1:23" ht="12.75">
      <c r="A9" t="s">
        <v>226</v>
      </c>
      <c r="B9">
        <v>8.327</v>
      </c>
      <c r="C9">
        <v>113</v>
      </c>
      <c r="M9" t="s">
        <v>227</v>
      </c>
      <c r="N9">
        <v>21.468</v>
      </c>
      <c r="O9">
        <v>331</v>
      </c>
      <c r="P9" s="14"/>
      <c r="Q9" s="17"/>
      <c r="V9" s="14"/>
      <c r="W9" s="15"/>
    </row>
    <row r="10" spans="1:23" ht="12.75">
      <c r="A10" t="s">
        <v>228</v>
      </c>
      <c r="B10">
        <v>8.337</v>
      </c>
      <c r="C10">
        <v>719</v>
      </c>
      <c r="G10" t="s">
        <v>229</v>
      </c>
      <c r="H10">
        <v>13.596</v>
      </c>
      <c r="I10">
        <v>626</v>
      </c>
      <c r="M10" t="s">
        <v>230</v>
      </c>
      <c r="N10">
        <v>21.508</v>
      </c>
      <c r="O10">
        <v>306</v>
      </c>
      <c r="P10" s="14"/>
      <c r="Q10" s="18"/>
      <c r="S10" t="s">
        <v>184</v>
      </c>
      <c r="T10">
        <v>33.913</v>
      </c>
      <c r="U10">
        <v>42</v>
      </c>
      <c r="V10" s="14" t="s">
        <v>231</v>
      </c>
      <c r="W10" s="15" t="s">
        <v>182</v>
      </c>
    </row>
    <row r="11" spans="1:23" ht="12.75">
      <c r="A11" t="s">
        <v>232</v>
      </c>
      <c r="B11">
        <v>8.346</v>
      </c>
      <c r="C11">
        <v>1542</v>
      </c>
      <c r="G11" t="s">
        <v>233</v>
      </c>
      <c r="H11">
        <v>13.619</v>
      </c>
      <c r="I11">
        <v>300</v>
      </c>
      <c r="M11" t="s">
        <v>234</v>
      </c>
      <c r="N11">
        <v>21.6</v>
      </c>
      <c r="O11">
        <v>475</v>
      </c>
      <c r="P11" s="14"/>
      <c r="Q11" s="15"/>
      <c r="V11" s="14" t="s">
        <v>196</v>
      </c>
      <c r="W11" s="15">
        <f>T10</f>
        <v>33.913</v>
      </c>
    </row>
    <row r="12" spans="1:23" ht="12.75">
      <c r="A12" t="s">
        <v>235</v>
      </c>
      <c r="B12">
        <v>8.352</v>
      </c>
      <c r="C12">
        <v>699</v>
      </c>
      <c r="G12" t="s">
        <v>236</v>
      </c>
      <c r="H12">
        <v>13.623</v>
      </c>
      <c r="I12">
        <v>628</v>
      </c>
      <c r="M12" t="s">
        <v>237</v>
      </c>
      <c r="N12">
        <v>21.604</v>
      </c>
      <c r="O12">
        <v>204</v>
      </c>
      <c r="P12" s="14"/>
      <c r="Q12" s="15"/>
      <c r="V12" s="14" t="s">
        <v>197</v>
      </c>
      <c r="W12" s="15">
        <v>0</v>
      </c>
    </row>
    <row r="13" spans="1:23" ht="12.75">
      <c r="A13" t="s">
        <v>238</v>
      </c>
      <c r="B13">
        <v>8.362</v>
      </c>
      <c r="C13">
        <v>1126</v>
      </c>
      <c r="G13" t="s">
        <v>239</v>
      </c>
      <c r="H13">
        <v>13.684</v>
      </c>
      <c r="I13">
        <v>696</v>
      </c>
      <c r="M13" t="s">
        <v>240</v>
      </c>
      <c r="N13">
        <v>21.664</v>
      </c>
      <c r="O13">
        <v>296</v>
      </c>
      <c r="P13" s="14"/>
      <c r="Q13" s="15"/>
      <c r="V13" s="14" t="s">
        <v>221</v>
      </c>
      <c r="W13" s="17">
        <v>1</v>
      </c>
    </row>
    <row r="14" spans="1:23" ht="12.75">
      <c r="A14" t="s">
        <v>241</v>
      </c>
      <c r="B14">
        <v>8.364</v>
      </c>
      <c r="C14">
        <v>1175</v>
      </c>
      <c r="G14" t="s">
        <v>242</v>
      </c>
      <c r="H14">
        <v>13.714</v>
      </c>
      <c r="I14">
        <v>582</v>
      </c>
      <c r="M14" t="s">
        <v>243</v>
      </c>
      <c r="N14">
        <v>21.682</v>
      </c>
      <c r="O14">
        <v>432</v>
      </c>
      <c r="P14" s="14"/>
      <c r="Q14" s="15"/>
      <c r="V14" s="14" t="s">
        <v>224</v>
      </c>
      <c r="W14" s="15">
        <v>0</v>
      </c>
    </row>
    <row r="15" spans="1:17" ht="12.75">
      <c r="A15" t="s">
        <v>244</v>
      </c>
      <c r="B15">
        <v>8.389</v>
      </c>
      <c r="C15">
        <v>706</v>
      </c>
      <c r="G15" t="s">
        <v>245</v>
      </c>
      <c r="H15">
        <v>13.728</v>
      </c>
      <c r="I15">
        <v>433</v>
      </c>
      <c r="M15" t="s">
        <v>246</v>
      </c>
      <c r="N15">
        <v>21.691</v>
      </c>
      <c r="O15">
        <v>235</v>
      </c>
      <c r="P15" s="14"/>
      <c r="Q15" s="15"/>
    </row>
    <row r="16" spans="1:17" ht="12.75">
      <c r="A16" t="s">
        <v>247</v>
      </c>
      <c r="B16">
        <v>8.401</v>
      </c>
      <c r="C16">
        <v>629</v>
      </c>
      <c r="G16" t="s">
        <v>248</v>
      </c>
      <c r="H16">
        <v>13.752</v>
      </c>
      <c r="I16">
        <v>614</v>
      </c>
      <c r="M16" t="s">
        <v>249</v>
      </c>
      <c r="N16">
        <v>21.702</v>
      </c>
      <c r="O16">
        <v>527</v>
      </c>
      <c r="P16" s="14"/>
      <c r="Q16" s="15"/>
    </row>
    <row r="17" spans="1:17" ht="12.75">
      <c r="A17" t="s">
        <v>250</v>
      </c>
      <c r="B17">
        <v>8.408</v>
      </c>
      <c r="C17">
        <v>971</v>
      </c>
      <c r="G17" t="s">
        <v>128</v>
      </c>
      <c r="H17">
        <v>13.79</v>
      </c>
      <c r="I17">
        <v>443</v>
      </c>
      <c r="M17" t="s">
        <v>129</v>
      </c>
      <c r="N17">
        <v>21.711</v>
      </c>
      <c r="O17">
        <v>175</v>
      </c>
      <c r="P17" s="14"/>
      <c r="Q17" s="15"/>
    </row>
    <row r="18" spans="1:17" ht="12.75">
      <c r="A18" t="s">
        <v>130</v>
      </c>
      <c r="B18">
        <v>8.411</v>
      </c>
      <c r="C18">
        <v>649</v>
      </c>
      <c r="G18" t="s">
        <v>131</v>
      </c>
      <c r="H18">
        <v>13.812</v>
      </c>
      <c r="I18">
        <v>276</v>
      </c>
      <c r="M18" t="s">
        <v>171</v>
      </c>
      <c r="N18">
        <v>21.732</v>
      </c>
      <c r="O18">
        <v>299</v>
      </c>
      <c r="P18" s="14"/>
      <c r="Q18" s="15"/>
    </row>
    <row r="19" spans="1:17" ht="12.75">
      <c r="A19" t="s">
        <v>172</v>
      </c>
      <c r="B19">
        <v>8.438</v>
      </c>
      <c r="C19">
        <v>564</v>
      </c>
      <c r="D19" s="14" t="s">
        <v>212</v>
      </c>
      <c r="E19" s="15" t="s">
        <v>125</v>
      </c>
      <c r="G19" t="s">
        <v>173</v>
      </c>
      <c r="H19">
        <v>13.848</v>
      </c>
      <c r="I19">
        <v>534</v>
      </c>
      <c r="M19" t="s">
        <v>174</v>
      </c>
      <c r="N19">
        <v>21.887</v>
      </c>
      <c r="O19">
        <v>156</v>
      </c>
      <c r="P19" s="14"/>
      <c r="Q19" s="15"/>
    </row>
    <row r="20" spans="1:17" ht="12.75">
      <c r="A20" t="s">
        <v>168</v>
      </c>
      <c r="B20">
        <v>8.479</v>
      </c>
      <c r="C20">
        <v>1415</v>
      </c>
      <c r="D20" s="14" t="s">
        <v>196</v>
      </c>
      <c r="E20" s="15">
        <f>AVERAGE(B4:B23)</f>
        <v>8.381150000000002</v>
      </c>
      <c r="G20" t="s">
        <v>169</v>
      </c>
      <c r="H20">
        <v>13.863</v>
      </c>
      <c r="I20">
        <v>712</v>
      </c>
      <c r="M20" t="s">
        <v>170</v>
      </c>
      <c r="N20">
        <v>21.908</v>
      </c>
      <c r="O20">
        <v>529</v>
      </c>
      <c r="P20" s="14"/>
      <c r="Q20" s="15"/>
    </row>
    <row r="21" spans="1:17" ht="12.75">
      <c r="A21" t="s">
        <v>257</v>
      </c>
      <c r="B21">
        <v>8.499</v>
      </c>
      <c r="C21">
        <v>330</v>
      </c>
      <c r="D21" s="14" t="s">
        <v>197</v>
      </c>
      <c r="E21" s="15">
        <f>STDEVP(B4:B23)</f>
        <v>0.07656714373662463</v>
      </c>
      <c r="G21" t="s">
        <v>258</v>
      </c>
      <c r="H21">
        <v>13.881</v>
      </c>
      <c r="I21">
        <v>1235</v>
      </c>
      <c r="M21" t="s">
        <v>259</v>
      </c>
      <c r="N21">
        <v>21.942</v>
      </c>
      <c r="O21">
        <v>436</v>
      </c>
      <c r="P21" s="14"/>
      <c r="Q21" s="15"/>
    </row>
    <row r="22" spans="1:17" ht="12.75">
      <c r="A22" t="s">
        <v>260</v>
      </c>
      <c r="B22">
        <v>8.519</v>
      </c>
      <c r="C22">
        <v>1618</v>
      </c>
      <c r="D22" s="14" t="s">
        <v>198</v>
      </c>
      <c r="E22" s="17">
        <f>COUNT(B4:B23)</f>
        <v>20</v>
      </c>
      <c r="G22" t="s">
        <v>261</v>
      </c>
      <c r="H22">
        <v>13.946</v>
      </c>
      <c r="I22">
        <v>847</v>
      </c>
      <c r="M22" t="s">
        <v>262</v>
      </c>
      <c r="N22">
        <v>22.095</v>
      </c>
      <c r="O22">
        <v>51</v>
      </c>
      <c r="P22" s="14"/>
      <c r="Q22" s="15"/>
    </row>
    <row r="23" spans="1:17" ht="12.75">
      <c r="A23" t="s">
        <v>263</v>
      </c>
      <c r="B23">
        <v>8.519</v>
      </c>
      <c r="C23">
        <v>306</v>
      </c>
      <c r="D23" s="14" t="s">
        <v>224</v>
      </c>
      <c r="E23" s="15">
        <f>B23-B4</f>
        <v>0.28800000000000026</v>
      </c>
      <c r="G23" t="s">
        <v>264</v>
      </c>
      <c r="H23">
        <v>13.959</v>
      </c>
      <c r="I23">
        <v>1173</v>
      </c>
      <c r="M23" t="s">
        <v>265</v>
      </c>
      <c r="N23">
        <v>22.099</v>
      </c>
      <c r="O23">
        <v>372</v>
      </c>
      <c r="P23" s="14"/>
      <c r="Q23" s="15"/>
    </row>
    <row r="24" spans="7:17" ht="12.75">
      <c r="G24" t="s">
        <v>266</v>
      </c>
      <c r="H24">
        <v>13.961</v>
      </c>
      <c r="I24">
        <v>209</v>
      </c>
      <c r="M24" t="s">
        <v>267</v>
      </c>
      <c r="N24">
        <v>22.109</v>
      </c>
      <c r="O24">
        <v>661</v>
      </c>
      <c r="P24" s="14"/>
      <c r="Q24" s="15"/>
    </row>
    <row r="25" spans="1:15" ht="12.75">
      <c r="A25" t="s">
        <v>268</v>
      </c>
      <c r="B25">
        <v>8.995</v>
      </c>
      <c r="C25">
        <v>343</v>
      </c>
      <c r="G25" t="s">
        <v>269</v>
      </c>
      <c r="H25">
        <v>14.001</v>
      </c>
      <c r="I25">
        <v>230</v>
      </c>
      <c r="J25" s="14" t="s">
        <v>212</v>
      </c>
      <c r="K25" s="15" t="s">
        <v>155</v>
      </c>
      <c r="M25" t="s">
        <v>270</v>
      </c>
      <c r="N25">
        <v>22.175</v>
      </c>
      <c r="O25">
        <v>236</v>
      </c>
    </row>
    <row r="26" spans="1:17" ht="12.75">
      <c r="A26" t="s">
        <v>271</v>
      </c>
      <c r="B26">
        <v>9.119</v>
      </c>
      <c r="C26">
        <v>198</v>
      </c>
      <c r="G26" t="s">
        <v>272</v>
      </c>
      <c r="H26">
        <v>14.021</v>
      </c>
      <c r="I26">
        <v>564</v>
      </c>
      <c r="J26" s="14" t="s">
        <v>196</v>
      </c>
      <c r="K26" s="15">
        <f>AVERAGE(H10:H29)</f>
        <v>13.887050000000002</v>
      </c>
      <c r="M26" t="s">
        <v>273</v>
      </c>
      <c r="N26">
        <v>22.193</v>
      </c>
      <c r="O26">
        <v>855</v>
      </c>
      <c r="P26" s="14" t="s">
        <v>212</v>
      </c>
      <c r="Q26" s="15" t="s">
        <v>166</v>
      </c>
    </row>
    <row r="27" spans="1:17" ht="12.75">
      <c r="A27" t="s">
        <v>274</v>
      </c>
      <c r="B27">
        <v>9.171</v>
      </c>
      <c r="C27">
        <v>824</v>
      </c>
      <c r="G27" t="s">
        <v>275</v>
      </c>
      <c r="H27">
        <v>14.138</v>
      </c>
      <c r="I27">
        <v>89</v>
      </c>
      <c r="J27" s="14" t="s">
        <v>197</v>
      </c>
      <c r="K27" s="15">
        <f>STDEVP(H10:H29)</f>
        <v>0.236969085536443</v>
      </c>
      <c r="M27" t="s">
        <v>276</v>
      </c>
      <c r="N27">
        <v>22.274</v>
      </c>
      <c r="O27">
        <v>205</v>
      </c>
      <c r="P27" s="14" t="s">
        <v>196</v>
      </c>
      <c r="Q27" s="15">
        <f>AVERAGE(N4:N30)</f>
        <v>21.71581481481481</v>
      </c>
    </row>
    <row r="28" spans="1:17" ht="12.75">
      <c r="A28" t="s">
        <v>277</v>
      </c>
      <c r="B28">
        <v>9.223</v>
      </c>
      <c r="C28">
        <v>348</v>
      </c>
      <c r="G28" t="s">
        <v>278</v>
      </c>
      <c r="H28">
        <v>14.152</v>
      </c>
      <c r="I28">
        <v>1096</v>
      </c>
      <c r="J28" s="14" t="s">
        <v>198</v>
      </c>
      <c r="K28" s="17">
        <f>COUNT(H10:H29)</f>
        <v>20</v>
      </c>
      <c r="M28" t="s">
        <v>279</v>
      </c>
      <c r="N28">
        <v>22.37</v>
      </c>
      <c r="O28">
        <v>807</v>
      </c>
      <c r="P28" s="14" t="s">
        <v>197</v>
      </c>
      <c r="Q28" s="15">
        <f>STDEVP(N4:N30)</f>
        <v>0.6344536312063997</v>
      </c>
    </row>
    <row r="29" spans="1:17" ht="12.75">
      <c r="A29" t="s">
        <v>280</v>
      </c>
      <c r="B29">
        <v>9.315</v>
      </c>
      <c r="C29">
        <v>229</v>
      </c>
      <c r="E29" s="17"/>
      <c r="G29" t="s">
        <v>281</v>
      </c>
      <c r="H29">
        <v>14.653</v>
      </c>
      <c r="I29">
        <v>647</v>
      </c>
      <c r="J29" s="14" t="s">
        <v>224</v>
      </c>
      <c r="K29" s="18">
        <f>H29-H10</f>
        <v>1.0570000000000004</v>
      </c>
      <c r="M29" t="s">
        <v>282</v>
      </c>
      <c r="N29">
        <v>22.425</v>
      </c>
      <c r="O29">
        <v>800</v>
      </c>
      <c r="P29" s="14" t="s">
        <v>198</v>
      </c>
      <c r="Q29" s="17">
        <f>COUNT(N4:N30)</f>
        <v>27</v>
      </c>
    </row>
    <row r="30" spans="1:17" ht="12.75">
      <c r="A30" t="s">
        <v>283</v>
      </c>
      <c r="B30">
        <v>9.52</v>
      </c>
      <c r="C30">
        <v>217</v>
      </c>
      <c r="M30" t="s">
        <v>284</v>
      </c>
      <c r="N30">
        <v>22.963</v>
      </c>
      <c r="O30">
        <v>69</v>
      </c>
      <c r="P30" s="14" t="s">
        <v>224</v>
      </c>
      <c r="Q30" s="18">
        <f>N30-N4</f>
        <v>3.0500000000000007</v>
      </c>
    </row>
    <row r="31" spans="1:17" ht="12.75">
      <c r="A31" t="s">
        <v>285</v>
      </c>
      <c r="B31">
        <v>9.997</v>
      </c>
      <c r="C31">
        <v>515</v>
      </c>
      <c r="G31" t="s">
        <v>0</v>
      </c>
      <c r="H31">
        <v>15.903</v>
      </c>
      <c r="I31">
        <v>126</v>
      </c>
      <c r="J31" s="14" t="s">
        <v>212</v>
      </c>
      <c r="K31" s="15" t="s">
        <v>158</v>
      </c>
      <c r="P31" s="14"/>
      <c r="Q31" s="15"/>
    </row>
    <row r="32" spans="1:17" ht="12.75">
      <c r="A32" t="s">
        <v>1</v>
      </c>
      <c r="B32">
        <v>10.01</v>
      </c>
      <c r="C32">
        <v>288</v>
      </c>
      <c r="G32" t="s">
        <v>2</v>
      </c>
      <c r="H32">
        <v>16.345</v>
      </c>
      <c r="I32">
        <v>151</v>
      </c>
      <c r="J32" s="14" t="s">
        <v>196</v>
      </c>
      <c r="K32" s="15">
        <f>AVERAGE(H31:H34)</f>
        <v>16.733249999999998</v>
      </c>
      <c r="M32" t="s">
        <v>3</v>
      </c>
      <c r="N32">
        <v>22.409</v>
      </c>
      <c r="O32">
        <v>184</v>
      </c>
      <c r="P32" s="14" t="s">
        <v>212</v>
      </c>
      <c r="Q32" s="15" t="s">
        <v>176</v>
      </c>
    </row>
    <row r="33" spans="1:17" ht="12.75">
      <c r="A33" t="s">
        <v>4</v>
      </c>
      <c r="B33">
        <v>10.039</v>
      </c>
      <c r="C33">
        <v>705</v>
      </c>
      <c r="D33" s="14" t="s">
        <v>212</v>
      </c>
      <c r="E33" s="15" t="s">
        <v>127</v>
      </c>
      <c r="G33" t="s">
        <v>5</v>
      </c>
      <c r="H33">
        <v>17.215</v>
      </c>
      <c r="I33">
        <v>80</v>
      </c>
      <c r="J33" s="14" t="s">
        <v>197</v>
      </c>
      <c r="K33" s="15">
        <f>STDEVP(H31:H34)</f>
        <v>0.6354008085453223</v>
      </c>
      <c r="M33" t="s">
        <v>6</v>
      </c>
      <c r="N33">
        <v>22.557</v>
      </c>
      <c r="O33">
        <v>188</v>
      </c>
      <c r="P33" s="14" t="s">
        <v>196</v>
      </c>
      <c r="Q33" s="15">
        <f>AVERAGE(N32:N34)</f>
        <v>22.858</v>
      </c>
    </row>
    <row r="34" spans="1:17" ht="12.75">
      <c r="A34" t="s">
        <v>7</v>
      </c>
      <c r="B34">
        <v>10.152</v>
      </c>
      <c r="C34">
        <v>747</v>
      </c>
      <c r="D34" s="14" t="s">
        <v>196</v>
      </c>
      <c r="E34" s="15">
        <f>AVERAGE(B25:B37)</f>
        <v>9.745307692307692</v>
      </c>
      <c r="G34" t="s">
        <v>8</v>
      </c>
      <c r="H34">
        <v>17.47</v>
      </c>
      <c r="I34">
        <v>132</v>
      </c>
      <c r="J34" s="14" t="s">
        <v>198</v>
      </c>
      <c r="K34" s="17">
        <f>COUNT(H31:H34)</f>
        <v>4</v>
      </c>
      <c r="M34" t="s">
        <v>9</v>
      </c>
      <c r="N34">
        <v>23.608</v>
      </c>
      <c r="O34">
        <v>120</v>
      </c>
      <c r="P34" s="14" t="s">
        <v>197</v>
      </c>
      <c r="Q34" s="15">
        <f>STDEVP(N32:N34)</f>
        <v>0.5337608703030278</v>
      </c>
    </row>
    <row r="35" spans="1:17" ht="12.75">
      <c r="A35" t="s">
        <v>10</v>
      </c>
      <c r="B35">
        <v>10.199</v>
      </c>
      <c r="C35">
        <v>255</v>
      </c>
      <c r="D35" s="14" t="s">
        <v>197</v>
      </c>
      <c r="E35" s="15">
        <f>STDEVP(B25:B37)</f>
        <v>0.5184772652259965</v>
      </c>
      <c r="J35" s="14" t="s">
        <v>224</v>
      </c>
      <c r="K35" s="17">
        <f>H34-H31</f>
        <v>1.5669999999999984</v>
      </c>
      <c r="P35" s="14" t="s">
        <v>198</v>
      </c>
      <c r="Q35" s="17">
        <f>COUNT(N32:N34)</f>
        <v>3</v>
      </c>
    </row>
    <row r="36" spans="1:17" ht="12.75">
      <c r="A36" t="s">
        <v>11</v>
      </c>
      <c r="B36">
        <v>10.322</v>
      </c>
      <c r="C36">
        <v>284</v>
      </c>
      <c r="D36" s="14" t="s">
        <v>198</v>
      </c>
      <c r="E36" s="17">
        <f>COUNT(B25:B37)</f>
        <v>13</v>
      </c>
      <c r="P36" s="14" t="s">
        <v>224</v>
      </c>
      <c r="Q36" s="15">
        <f>N34-N32</f>
        <v>1.1990000000000016</v>
      </c>
    </row>
    <row r="37" spans="1:11" ht="12.75">
      <c r="A37" t="s">
        <v>12</v>
      </c>
      <c r="B37">
        <v>10.627</v>
      </c>
      <c r="C37">
        <v>277</v>
      </c>
      <c r="D37" s="14" t="s">
        <v>224</v>
      </c>
      <c r="E37" s="15">
        <f>B37-B25</f>
        <v>1.6320000000000014</v>
      </c>
      <c r="G37" t="s">
        <v>163</v>
      </c>
      <c r="H37">
        <v>19.993</v>
      </c>
      <c r="I37">
        <v>6</v>
      </c>
      <c r="J37" s="14" t="s">
        <v>212</v>
      </c>
      <c r="K37" s="15" t="s">
        <v>161</v>
      </c>
    </row>
    <row r="38" spans="10:11" ht="12.75">
      <c r="J38" s="14" t="s">
        <v>196</v>
      </c>
      <c r="K38" s="15">
        <f>H37</f>
        <v>19.993</v>
      </c>
    </row>
    <row r="39" spans="1:11" ht="12.75">
      <c r="A39" t="s">
        <v>13</v>
      </c>
      <c r="B39">
        <v>11.082</v>
      </c>
      <c r="C39">
        <v>777</v>
      </c>
      <c r="J39" s="14" t="s">
        <v>197</v>
      </c>
      <c r="K39" s="15">
        <v>0</v>
      </c>
    </row>
    <row r="40" spans="1:11" ht="12.75">
      <c r="A40" t="s">
        <v>14</v>
      </c>
      <c r="B40">
        <v>11.153</v>
      </c>
      <c r="C40">
        <v>458</v>
      </c>
      <c r="J40" s="14" t="s">
        <v>221</v>
      </c>
      <c r="K40" s="17">
        <v>1</v>
      </c>
    </row>
    <row r="41" spans="1:11" ht="12.75">
      <c r="A41" t="s">
        <v>15</v>
      </c>
      <c r="B41">
        <v>11.178</v>
      </c>
      <c r="C41">
        <v>446</v>
      </c>
      <c r="J41" s="14" t="s">
        <v>224</v>
      </c>
      <c r="K41" s="15">
        <v>0</v>
      </c>
    </row>
    <row r="42" spans="1:3" ht="12.75">
      <c r="A42" t="s">
        <v>16</v>
      </c>
      <c r="B42">
        <v>11.275</v>
      </c>
      <c r="C42">
        <v>568</v>
      </c>
    </row>
    <row r="43" spans="1:11" ht="12.75">
      <c r="A43" t="s">
        <v>17</v>
      </c>
      <c r="B43">
        <v>11.345</v>
      </c>
      <c r="C43">
        <v>279</v>
      </c>
      <c r="G43" t="s">
        <v>18</v>
      </c>
      <c r="H43">
        <v>22.334</v>
      </c>
      <c r="I43">
        <v>79</v>
      </c>
      <c r="J43" s="14" t="s">
        <v>212</v>
      </c>
      <c r="K43" s="15" t="s">
        <v>164</v>
      </c>
    </row>
    <row r="44" spans="1:11" ht="12.75">
      <c r="A44" t="s">
        <v>19</v>
      </c>
      <c r="B44">
        <v>11.35</v>
      </c>
      <c r="C44">
        <v>658</v>
      </c>
      <c r="G44" t="s">
        <v>20</v>
      </c>
      <c r="H44">
        <v>22.592</v>
      </c>
      <c r="I44">
        <v>76</v>
      </c>
      <c r="J44" s="14" t="s">
        <v>196</v>
      </c>
      <c r="K44" s="15">
        <f>AVERAGE(H43:H46)</f>
        <v>22.834750000000003</v>
      </c>
    </row>
    <row r="45" spans="1:11" ht="12.75">
      <c r="A45" t="s">
        <v>21</v>
      </c>
      <c r="B45">
        <v>11.359</v>
      </c>
      <c r="C45">
        <v>224</v>
      </c>
      <c r="G45" t="s">
        <v>22</v>
      </c>
      <c r="H45">
        <v>23.076</v>
      </c>
      <c r="I45">
        <v>36</v>
      </c>
      <c r="J45" s="14" t="s">
        <v>197</v>
      </c>
      <c r="K45" s="15">
        <f>STDEVP(H43:H46)</f>
        <v>0.3937431745437387</v>
      </c>
    </row>
    <row r="46" spans="1:11" ht="12.75">
      <c r="A46" t="s">
        <v>23</v>
      </c>
      <c r="B46">
        <v>11.362</v>
      </c>
      <c r="C46">
        <v>346</v>
      </c>
      <c r="G46" t="s">
        <v>24</v>
      </c>
      <c r="H46">
        <v>23.337</v>
      </c>
      <c r="I46">
        <v>64</v>
      </c>
      <c r="J46" s="14" t="s">
        <v>198</v>
      </c>
      <c r="K46" s="17">
        <f>COUNT(H43:H46)</f>
        <v>4</v>
      </c>
    </row>
    <row r="47" spans="1:11" ht="12.75">
      <c r="A47" t="s">
        <v>25</v>
      </c>
      <c r="B47">
        <v>11.37</v>
      </c>
      <c r="C47">
        <v>863</v>
      </c>
      <c r="J47" s="14" t="s">
        <v>224</v>
      </c>
      <c r="K47" s="15">
        <f>H46-H43</f>
        <v>1.0030000000000001</v>
      </c>
    </row>
    <row r="48" spans="1:11" ht="12.75">
      <c r="A48" t="s">
        <v>26</v>
      </c>
      <c r="B48">
        <v>11.425</v>
      </c>
      <c r="C48">
        <v>1215</v>
      </c>
      <c r="K48" s="19"/>
    </row>
    <row r="49" spans="1:3" ht="12.75">
      <c r="A49" t="s">
        <v>27</v>
      </c>
      <c r="B49">
        <v>11.508</v>
      </c>
      <c r="C49">
        <v>1259</v>
      </c>
    </row>
    <row r="50" spans="1:3" ht="12.75">
      <c r="A50" t="s">
        <v>28</v>
      </c>
      <c r="B50">
        <v>11.521</v>
      </c>
      <c r="C50">
        <v>573</v>
      </c>
    </row>
    <row r="51" spans="1:3" ht="12.75">
      <c r="A51" t="s">
        <v>29</v>
      </c>
      <c r="B51">
        <v>11.523</v>
      </c>
      <c r="C51">
        <v>230</v>
      </c>
    </row>
    <row r="52" spans="1:5" ht="12.75">
      <c r="A52" t="s">
        <v>30</v>
      </c>
      <c r="B52">
        <v>11.559</v>
      </c>
      <c r="C52">
        <v>450</v>
      </c>
      <c r="D52" s="14" t="s">
        <v>212</v>
      </c>
      <c r="E52" s="15" t="s">
        <v>133</v>
      </c>
    </row>
    <row r="53" spans="1:5" ht="12.75">
      <c r="A53" t="s">
        <v>31</v>
      </c>
      <c r="B53">
        <v>11.601</v>
      </c>
      <c r="C53">
        <v>572</v>
      </c>
      <c r="D53" s="14" t="s">
        <v>196</v>
      </c>
      <c r="E53" s="15">
        <f>AVERAGE(B39:B56)</f>
        <v>11.426111111111108</v>
      </c>
    </row>
    <row r="54" spans="1:5" ht="12.75">
      <c r="A54" t="s">
        <v>32</v>
      </c>
      <c r="B54">
        <v>11.604</v>
      </c>
      <c r="C54">
        <v>408</v>
      </c>
      <c r="D54" s="14" t="s">
        <v>197</v>
      </c>
      <c r="E54" s="15">
        <f>STDEVP(B39:B56)</f>
        <v>0.18137588008499436</v>
      </c>
    </row>
    <row r="55" spans="1:5" ht="12.75">
      <c r="A55" t="s">
        <v>33</v>
      </c>
      <c r="B55">
        <v>11.683</v>
      </c>
      <c r="C55">
        <v>271</v>
      </c>
      <c r="D55" s="14" t="s">
        <v>198</v>
      </c>
      <c r="E55" s="17">
        <f>COUNT(B39:B56)</f>
        <v>18</v>
      </c>
    </row>
    <row r="56" spans="1:5" ht="12.75">
      <c r="A56" t="s">
        <v>34</v>
      </c>
      <c r="B56">
        <v>11.772</v>
      </c>
      <c r="C56">
        <v>89</v>
      </c>
      <c r="D56" s="14" t="s">
        <v>224</v>
      </c>
      <c r="E56" s="15">
        <f>B56-B39</f>
        <v>0.6899999999999995</v>
      </c>
    </row>
    <row r="58" spans="1:3" ht="12.75">
      <c r="A58" t="s">
        <v>35</v>
      </c>
      <c r="B58">
        <v>12.099</v>
      </c>
      <c r="C58">
        <v>405</v>
      </c>
    </row>
    <row r="59" spans="1:5" ht="12.75">
      <c r="A59" t="s">
        <v>36</v>
      </c>
      <c r="B59">
        <v>12.314</v>
      </c>
      <c r="C59">
        <v>1093</v>
      </c>
      <c r="D59" s="14" t="s">
        <v>212</v>
      </c>
      <c r="E59" s="15" t="s">
        <v>136</v>
      </c>
    </row>
    <row r="60" spans="1:5" ht="12.75">
      <c r="A60" t="s">
        <v>37</v>
      </c>
      <c r="B60">
        <v>12.654</v>
      </c>
      <c r="C60">
        <v>439</v>
      </c>
      <c r="D60" s="14" t="s">
        <v>196</v>
      </c>
      <c r="E60" s="15">
        <f>AVERAGE(B58:B63)</f>
        <v>12.812333333333333</v>
      </c>
    </row>
    <row r="61" spans="1:5" ht="12.75">
      <c r="A61" t="s">
        <v>38</v>
      </c>
      <c r="B61">
        <v>12.974</v>
      </c>
      <c r="C61">
        <v>843</v>
      </c>
      <c r="D61" s="14" t="s">
        <v>197</v>
      </c>
      <c r="E61" s="15">
        <f>STDEVP(B58:B63)</f>
        <v>0.514772009944447</v>
      </c>
    </row>
    <row r="62" spans="1:5" ht="12.75">
      <c r="A62" t="s">
        <v>39</v>
      </c>
      <c r="B62">
        <v>13.256</v>
      </c>
      <c r="C62">
        <v>1101</v>
      </c>
      <c r="D62" s="14" t="s">
        <v>198</v>
      </c>
      <c r="E62" s="17">
        <f>COUNT(B58:B63)</f>
        <v>6</v>
      </c>
    </row>
    <row r="63" spans="1:5" ht="12.75">
      <c r="A63" t="s">
        <v>40</v>
      </c>
      <c r="B63">
        <v>13.577</v>
      </c>
      <c r="C63">
        <v>1175</v>
      </c>
      <c r="D63" s="14" t="s">
        <v>224</v>
      </c>
      <c r="E63" s="18">
        <f>B63-B58</f>
        <v>1.4779999999999998</v>
      </c>
    </row>
    <row r="65" spans="1:3" ht="12.75">
      <c r="A65" t="s">
        <v>41</v>
      </c>
      <c r="B65">
        <v>18.994</v>
      </c>
      <c r="C65">
        <v>71</v>
      </c>
    </row>
    <row r="66" spans="1:3" ht="12.75">
      <c r="A66" t="s">
        <v>42</v>
      </c>
      <c r="B66">
        <v>19.562</v>
      </c>
      <c r="C66">
        <v>123</v>
      </c>
    </row>
    <row r="67" spans="1:3" ht="12.75">
      <c r="A67" t="s">
        <v>43</v>
      </c>
      <c r="B67">
        <v>19.701</v>
      </c>
      <c r="C67">
        <v>385</v>
      </c>
    </row>
    <row r="68" spans="1:5" ht="12.75">
      <c r="A68" t="s">
        <v>44</v>
      </c>
      <c r="B68">
        <v>19.807</v>
      </c>
      <c r="C68">
        <v>127</v>
      </c>
      <c r="D68" s="14" t="s">
        <v>212</v>
      </c>
      <c r="E68" s="15" t="s">
        <v>139</v>
      </c>
    </row>
    <row r="69" spans="1:5" ht="12.75">
      <c r="A69" t="s">
        <v>45</v>
      </c>
      <c r="B69">
        <v>20.089</v>
      </c>
      <c r="C69">
        <v>416</v>
      </c>
      <c r="D69" s="14" t="s">
        <v>196</v>
      </c>
      <c r="E69" s="15">
        <f>AVERAGE(B65:B72)</f>
        <v>19.821749999999998</v>
      </c>
    </row>
    <row r="70" spans="1:5" ht="12.75">
      <c r="A70" t="s">
        <v>46</v>
      </c>
      <c r="B70">
        <v>20.119</v>
      </c>
      <c r="C70">
        <v>259</v>
      </c>
      <c r="D70" s="14" t="s">
        <v>197</v>
      </c>
      <c r="E70" s="15">
        <f>STDEVP(B65:B72)</f>
        <v>0.37817943823011235</v>
      </c>
    </row>
    <row r="71" spans="1:5" ht="12.75">
      <c r="A71" t="s">
        <v>47</v>
      </c>
      <c r="B71">
        <v>20.143</v>
      </c>
      <c r="C71">
        <v>232</v>
      </c>
      <c r="D71" s="14" t="s">
        <v>198</v>
      </c>
      <c r="E71" s="17">
        <f>COUNT(B65:B72)</f>
        <v>8</v>
      </c>
    </row>
    <row r="72" spans="1:11" ht="12.75">
      <c r="A72" t="s">
        <v>48</v>
      </c>
      <c r="B72">
        <v>20.159</v>
      </c>
      <c r="C72">
        <v>490</v>
      </c>
      <c r="D72" s="14" t="s">
        <v>224</v>
      </c>
      <c r="E72" s="18">
        <f>B72-B65</f>
        <v>1.1649999999999991</v>
      </c>
      <c r="J72"/>
      <c r="K72" s="16"/>
    </row>
    <row r="73" spans="10:11" ht="12.75">
      <c r="J73"/>
      <c r="K73" s="16"/>
    </row>
    <row r="74" spans="4:23" ht="12.75">
      <c r="D74"/>
      <c r="E74"/>
      <c r="J74"/>
      <c r="K74"/>
      <c r="Q74"/>
      <c r="W74"/>
    </row>
    <row r="75" spans="1:11" ht="12.75">
      <c r="A75" t="s">
        <v>49</v>
      </c>
      <c r="B75">
        <v>20.709</v>
      </c>
      <c r="C75">
        <v>463</v>
      </c>
      <c r="J75"/>
      <c r="K75" s="16"/>
    </row>
    <row r="76" spans="1:11" ht="12.75">
      <c r="A76" t="s">
        <v>50</v>
      </c>
      <c r="B76">
        <v>20.928</v>
      </c>
      <c r="C76">
        <v>209</v>
      </c>
      <c r="J76"/>
      <c r="K76" s="16"/>
    </row>
    <row r="77" spans="1:3" ht="12.75">
      <c r="A77" t="s">
        <v>51</v>
      </c>
      <c r="B77">
        <v>20.956</v>
      </c>
      <c r="C77">
        <v>123</v>
      </c>
    </row>
    <row r="78" spans="1:5" ht="12.75">
      <c r="A78" t="s">
        <v>52</v>
      </c>
      <c r="B78">
        <v>21.516</v>
      </c>
      <c r="C78">
        <v>146</v>
      </c>
      <c r="D78" s="14" t="s">
        <v>212</v>
      </c>
      <c r="E78" s="15" t="s">
        <v>142</v>
      </c>
    </row>
    <row r="79" spans="1:5" ht="12.75">
      <c r="A79" t="s">
        <v>53</v>
      </c>
      <c r="B79">
        <v>21.573</v>
      </c>
      <c r="C79">
        <v>424</v>
      </c>
      <c r="D79" s="14" t="s">
        <v>196</v>
      </c>
      <c r="E79" s="15">
        <f>AVERAGE(B75:B82)</f>
        <v>21.4705</v>
      </c>
    </row>
    <row r="80" spans="1:5" ht="12.75">
      <c r="A80" t="s">
        <v>54</v>
      </c>
      <c r="B80">
        <v>21.889</v>
      </c>
      <c r="C80">
        <v>389</v>
      </c>
      <c r="D80" s="14" t="s">
        <v>197</v>
      </c>
      <c r="E80" s="15">
        <f>STDEVP(B75:B82)</f>
        <v>0.515428705060202</v>
      </c>
    </row>
    <row r="81" spans="1:5" ht="12.75">
      <c r="A81" t="s">
        <v>55</v>
      </c>
      <c r="B81">
        <v>22.01</v>
      </c>
      <c r="C81">
        <v>425</v>
      </c>
      <c r="D81" s="14" t="s">
        <v>198</v>
      </c>
      <c r="E81" s="17">
        <f>COUNT(B75:B82)</f>
        <v>8</v>
      </c>
    </row>
    <row r="82" spans="1:11" ht="12.75">
      <c r="A82" t="s">
        <v>56</v>
      </c>
      <c r="B82">
        <v>22.183</v>
      </c>
      <c r="C82">
        <v>199</v>
      </c>
      <c r="D82" s="14" t="s">
        <v>224</v>
      </c>
      <c r="E82" s="18">
        <f>B82-B75</f>
        <v>1.4740000000000002</v>
      </c>
      <c r="J82"/>
      <c r="K82" s="16"/>
    </row>
    <row r="83" spans="10:11" ht="12.75">
      <c r="J83"/>
      <c r="K83" s="16"/>
    </row>
    <row r="84" spans="1:11" ht="12.75">
      <c r="A84" t="s">
        <v>57</v>
      </c>
      <c r="B84">
        <v>19.353</v>
      </c>
      <c r="C84">
        <v>109</v>
      </c>
      <c r="E84"/>
      <c r="J84"/>
      <c r="K84" s="16"/>
    </row>
    <row r="85" spans="1:11" ht="12.75">
      <c r="A85" t="s">
        <v>58</v>
      </c>
      <c r="B85">
        <v>19.612</v>
      </c>
      <c r="C85">
        <v>146</v>
      </c>
      <c r="J85"/>
      <c r="K85" s="16"/>
    </row>
    <row r="86" spans="1:3" ht="12.75">
      <c r="A86" t="s">
        <v>59</v>
      </c>
      <c r="B86">
        <v>19.715</v>
      </c>
      <c r="C86">
        <v>329</v>
      </c>
    </row>
    <row r="87" spans="1:5" ht="12.75">
      <c r="A87" t="s">
        <v>60</v>
      </c>
      <c r="B87">
        <v>19.819</v>
      </c>
      <c r="C87">
        <v>189</v>
      </c>
      <c r="E87" s="17"/>
    </row>
    <row r="88" spans="1:5" ht="12.75">
      <c r="A88" t="s">
        <v>61</v>
      </c>
      <c r="B88">
        <v>19.838</v>
      </c>
      <c r="C88">
        <v>150</v>
      </c>
      <c r="E88" s="18"/>
    </row>
    <row r="89" spans="1:11" ht="12.75">
      <c r="A89" t="s">
        <v>62</v>
      </c>
      <c r="B89">
        <v>20.225</v>
      </c>
      <c r="C89">
        <v>164</v>
      </c>
      <c r="J89"/>
      <c r="K89" s="16"/>
    </row>
    <row r="90" spans="1:11" ht="12.75">
      <c r="A90" t="s">
        <v>63</v>
      </c>
      <c r="B90">
        <v>20.288</v>
      </c>
      <c r="C90">
        <v>123</v>
      </c>
      <c r="J90"/>
      <c r="K90" s="16"/>
    </row>
    <row r="91" spans="1:11" ht="12.75">
      <c r="A91" t="s">
        <v>64</v>
      </c>
      <c r="B91">
        <v>20.359</v>
      </c>
      <c r="C91">
        <v>149</v>
      </c>
      <c r="J91"/>
      <c r="K91" s="16"/>
    </row>
    <row r="92" spans="1:11" ht="12.75">
      <c r="A92" t="s">
        <v>65</v>
      </c>
      <c r="B92">
        <v>20.539</v>
      </c>
      <c r="C92">
        <v>143</v>
      </c>
      <c r="J92"/>
      <c r="K92" s="16"/>
    </row>
    <row r="93" spans="1:3" ht="12.75">
      <c r="A93" t="s">
        <v>66</v>
      </c>
      <c r="B93">
        <v>20.996</v>
      </c>
      <c r="C93">
        <v>438</v>
      </c>
    </row>
    <row r="94" spans="1:3" ht="12.75">
      <c r="A94" t="s">
        <v>67</v>
      </c>
      <c r="B94">
        <v>21.071</v>
      </c>
      <c r="C94">
        <v>406</v>
      </c>
    </row>
    <row r="95" spans="1:3" ht="12.75">
      <c r="A95" t="s">
        <v>68</v>
      </c>
      <c r="B95">
        <v>21.091</v>
      </c>
      <c r="C95">
        <v>148</v>
      </c>
    </row>
    <row r="96" spans="1:11" ht="12.75">
      <c r="A96" t="s">
        <v>69</v>
      </c>
      <c r="B96">
        <v>20.402</v>
      </c>
      <c r="C96">
        <v>192</v>
      </c>
      <c r="J96"/>
      <c r="K96" s="16"/>
    </row>
    <row r="97" spans="1:11" ht="12.75">
      <c r="A97" t="s">
        <v>70</v>
      </c>
      <c r="B97">
        <v>20.432</v>
      </c>
      <c r="C97">
        <v>115</v>
      </c>
      <c r="J97"/>
      <c r="K97" s="16"/>
    </row>
    <row r="98" spans="1:11" ht="12.75">
      <c r="A98" t="s">
        <v>71</v>
      </c>
      <c r="B98">
        <v>20.462</v>
      </c>
      <c r="C98">
        <v>86</v>
      </c>
      <c r="J98"/>
      <c r="K98" s="16"/>
    </row>
    <row r="99" spans="1:11" ht="12.75">
      <c r="A99" t="s">
        <v>72</v>
      </c>
      <c r="B99">
        <v>20.561</v>
      </c>
      <c r="C99">
        <v>204</v>
      </c>
      <c r="J99"/>
      <c r="K99" s="16"/>
    </row>
    <row r="100" spans="1:11" ht="12.75">
      <c r="A100" t="s">
        <v>73</v>
      </c>
      <c r="B100">
        <v>20.637</v>
      </c>
      <c r="C100">
        <v>170</v>
      </c>
      <c r="D100" s="14" t="s">
        <v>212</v>
      </c>
      <c r="E100" s="15" t="s">
        <v>145</v>
      </c>
      <c r="J100"/>
      <c r="K100" s="16"/>
    </row>
    <row r="101" spans="1:5" ht="12.75">
      <c r="A101" t="s">
        <v>74</v>
      </c>
      <c r="B101">
        <v>20.698</v>
      </c>
      <c r="C101">
        <v>870</v>
      </c>
      <c r="D101" s="14" t="s">
        <v>196</v>
      </c>
      <c r="E101" s="15">
        <f>AVERAGE(B84:B104)</f>
        <v>20.406428571428574</v>
      </c>
    </row>
    <row r="102" spans="1:5" ht="12.75">
      <c r="A102" t="s">
        <v>75</v>
      </c>
      <c r="B102">
        <v>20.749</v>
      </c>
      <c r="C102">
        <v>194</v>
      </c>
      <c r="D102" s="14" t="s">
        <v>197</v>
      </c>
      <c r="E102" s="15">
        <f>STDEVP(B84:B104)</f>
        <v>0.48220046922107307</v>
      </c>
    </row>
    <row r="103" spans="1:5" ht="12.75">
      <c r="A103" t="s">
        <v>76</v>
      </c>
      <c r="B103">
        <v>20.794</v>
      </c>
      <c r="C103">
        <v>151</v>
      </c>
      <c r="D103" s="14" t="s">
        <v>198</v>
      </c>
      <c r="E103" s="17">
        <f>COUNT(B84:B104)</f>
        <v>21</v>
      </c>
    </row>
    <row r="104" spans="1:5" ht="12.75">
      <c r="A104" t="s">
        <v>77</v>
      </c>
      <c r="B104">
        <v>20.894</v>
      </c>
      <c r="C104">
        <v>160</v>
      </c>
      <c r="D104" s="14" t="s">
        <v>224</v>
      </c>
      <c r="E104" s="18">
        <f>B104-B84</f>
        <v>1.5409999999999968</v>
      </c>
    </row>
    <row r="106" spans="1:3" ht="12.75">
      <c r="A106" t="s">
        <v>78</v>
      </c>
      <c r="B106">
        <v>21.569</v>
      </c>
      <c r="C106">
        <v>162</v>
      </c>
    </row>
    <row r="107" spans="1:3" ht="12.75">
      <c r="A107" t="s">
        <v>79</v>
      </c>
      <c r="B107">
        <v>21.942</v>
      </c>
      <c r="C107">
        <v>26</v>
      </c>
    </row>
    <row r="108" spans="1:5" ht="12.75">
      <c r="A108" t="s">
        <v>80</v>
      </c>
      <c r="B108">
        <v>22.199</v>
      </c>
      <c r="C108">
        <v>605</v>
      </c>
      <c r="D108" s="14" t="s">
        <v>212</v>
      </c>
      <c r="E108" s="15" t="s">
        <v>148</v>
      </c>
    </row>
    <row r="109" spans="1:5" ht="12.75">
      <c r="A109" t="s">
        <v>81</v>
      </c>
      <c r="B109">
        <v>22.384</v>
      </c>
      <c r="C109">
        <v>43</v>
      </c>
      <c r="D109" s="14" t="s">
        <v>196</v>
      </c>
      <c r="E109" s="15">
        <f>AVERAGE(B106:B112)</f>
        <v>22.44085714285714</v>
      </c>
    </row>
    <row r="110" spans="1:5" ht="12.75">
      <c r="A110" t="s">
        <v>82</v>
      </c>
      <c r="B110">
        <v>22.619</v>
      </c>
      <c r="C110">
        <v>126</v>
      </c>
      <c r="D110" s="14" t="s">
        <v>197</v>
      </c>
      <c r="E110" s="15">
        <f>STDEVP(B106:B112)</f>
        <v>0.6139500744178453</v>
      </c>
    </row>
    <row r="111" spans="1:5" ht="12.75">
      <c r="A111" t="s">
        <v>83</v>
      </c>
      <c r="B111">
        <v>22.726</v>
      </c>
      <c r="C111">
        <v>171</v>
      </c>
      <c r="D111" s="14" t="s">
        <v>198</v>
      </c>
      <c r="E111" s="17">
        <f>COUNT(B106:B112)</f>
        <v>7</v>
      </c>
    </row>
    <row r="112" spans="1:5" ht="12.75">
      <c r="A112" t="s">
        <v>84</v>
      </c>
      <c r="B112">
        <v>23.647</v>
      </c>
      <c r="C112">
        <v>96</v>
      </c>
      <c r="D112" s="14" t="s">
        <v>224</v>
      </c>
      <c r="E112" s="18">
        <f>B112-B106</f>
        <v>2.0779999999999994</v>
      </c>
    </row>
    <row r="113" spans="1:11" ht="12.75">
      <c r="A113" t="s">
        <v>85</v>
      </c>
      <c r="J113"/>
      <c r="K113" s="16"/>
    </row>
    <row r="114" spans="1:11" ht="12.75">
      <c r="A114" t="s">
        <v>86</v>
      </c>
      <c r="B114">
        <v>31.335</v>
      </c>
      <c r="C114">
        <v>170</v>
      </c>
      <c r="J114"/>
      <c r="K114" s="16"/>
    </row>
    <row r="115" spans="1:11" ht="12.75">
      <c r="A115" t="s">
        <v>87</v>
      </c>
      <c r="B115">
        <v>32.796</v>
      </c>
      <c r="C115">
        <v>447</v>
      </c>
      <c r="J115"/>
      <c r="K115" s="16"/>
    </row>
    <row r="116" spans="1:11" ht="12.75">
      <c r="A116" t="s">
        <v>88</v>
      </c>
      <c r="B116">
        <v>32.816</v>
      </c>
      <c r="C116">
        <v>420</v>
      </c>
      <c r="J116"/>
      <c r="K116" s="16"/>
    </row>
    <row r="117" spans="1:11" ht="12.75">
      <c r="A117" t="s">
        <v>89</v>
      </c>
      <c r="B117">
        <v>33.046</v>
      </c>
      <c r="C117">
        <v>686</v>
      </c>
      <c r="J117"/>
      <c r="K117" s="16"/>
    </row>
    <row r="118" spans="1:11" ht="12.75">
      <c r="A118" t="s">
        <v>90</v>
      </c>
      <c r="B118">
        <v>33.363</v>
      </c>
      <c r="C118">
        <v>564</v>
      </c>
      <c r="D118" s="14" t="s">
        <v>212</v>
      </c>
      <c r="E118" s="15" t="s">
        <v>151</v>
      </c>
      <c r="J118"/>
      <c r="K118" s="16"/>
    </row>
    <row r="119" spans="1:11" ht="12.75">
      <c r="A119" t="s">
        <v>91</v>
      </c>
      <c r="B119">
        <v>34.415</v>
      </c>
      <c r="C119">
        <v>112</v>
      </c>
      <c r="D119" s="14" t="s">
        <v>196</v>
      </c>
      <c r="E119" s="15">
        <f>AVERAGE(B114:B122)</f>
        <v>33.577</v>
      </c>
      <c r="J119"/>
      <c r="K119" s="16"/>
    </row>
    <row r="120" spans="1:5" ht="12.75">
      <c r="A120" t="s">
        <v>92</v>
      </c>
      <c r="B120">
        <v>34.579</v>
      </c>
      <c r="C120">
        <v>541</v>
      </c>
      <c r="D120" s="14" t="s">
        <v>197</v>
      </c>
      <c r="E120" s="15">
        <f>STDEVP(B114:B122)</f>
        <v>1.1551428964035342</v>
      </c>
    </row>
    <row r="121" spans="1:5" ht="12.75">
      <c r="A121" t="s">
        <v>93</v>
      </c>
      <c r="B121">
        <v>34.653</v>
      </c>
      <c r="C121">
        <v>590</v>
      </c>
      <c r="D121" s="14" t="s">
        <v>198</v>
      </c>
      <c r="E121" s="17">
        <f>COUNT(B114:B122)</f>
        <v>9</v>
      </c>
    </row>
    <row r="122" spans="1:5" ht="12.75">
      <c r="A122" t="s">
        <v>94</v>
      </c>
      <c r="B122">
        <v>35.19</v>
      </c>
      <c r="C122">
        <v>407</v>
      </c>
      <c r="D122" s="14" t="s">
        <v>224</v>
      </c>
      <c r="E122" s="18">
        <f>B122-B114</f>
        <v>3.854999999999997</v>
      </c>
    </row>
    <row r="124" ht="12.75">
      <c r="E124" s="15" t="e">
        <f>SUM(E121+E111+#REF!+E90+E81+E71+E62+E55+E36+E29+E22)</f>
        <v>#REF!</v>
      </c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24"/>
  <sheetViews>
    <sheetView workbookViewId="0" topLeftCell="A1">
      <selection activeCell="D4" sqref="D4:D21"/>
    </sheetView>
  </sheetViews>
  <sheetFormatPr defaultColWidth="11.00390625" defaultRowHeight="12.75"/>
  <sheetData>
    <row r="1" spans="1:5" ht="12.75">
      <c r="A1" t="s">
        <v>95</v>
      </c>
      <c r="B1" t="s">
        <v>96</v>
      </c>
      <c r="C1" t="s">
        <v>97</v>
      </c>
      <c r="D1" t="s">
        <v>98</v>
      </c>
      <c r="E1" t="s">
        <v>99</v>
      </c>
    </row>
    <row r="2" spans="1:12" ht="12.75">
      <c r="A2" t="s">
        <v>95</v>
      </c>
      <c r="C2" t="s">
        <v>100</v>
      </c>
      <c r="D2" t="s">
        <v>101</v>
      </c>
      <c r="E2" t="e">
        <f>---Sum</f>
        <v>#NAME?</v>
      </c>
      <c r="F2" t="s">
        <v>102</v>
      </c>
      <c r="G2" t="s">
        <v>102</v>
      </c>
      <c r="H2" t="s">
        <v>103</v>
      </c>
      <c r="I2" t="s">
        <v>101</v>
      </c>
      <c r="J2" t="s">
        <v>104</v>
      </c>
      <c r="K2" t="s">
        <v>105</v>
      </c>
      <c r="L2" t="s">
        <v>102</v>
      </c>
    </row>
    <row r="3" spans="1:12" ht="12.75">
      <c r="A3" t="s">
        <v>95</v>
      </c>
      <c r="B3" t="s">
        <v>106</v>
      </c>
      <c r="C3" t="s">
        <v>198</v>
      </c>
      <c r="D3" t="s">
        <v>196</v>
      </c>
      <c r="E3" t="s">
        <v>197</v>
      </c>
      <c r="F3" t="s">
        <v>107</v>
      </c>
      <c r="G3" t="s">
        <v>108</v>
      </c>
      <c r="H3" t="s">
        <v>198</v>
      </c>
      <c r="I3" t="s">
        <v>196</v>
      </c>
      <c r="J3" t="s">
        <v>197</v>
      </c>
      <c r="K3" t="s">
        <v>107</v>
      </c>
      <c r="L3" t="s">
        <v>108</v>
      </c>
    </row>
    <row r="4" spans="2:12" ht="12.75">
      <c r="B4" t="s">
        <v>127</v>
      </c>
      <c r="C4">
        <v>8102</v>
      </c>
      <c r="D4">
        <v>9.693</v>
      </c>
      <c r="E4">
        <v>0.719</v>
      </c>
      <c r="F4">
        <v>6.482</v>
      </c>
      <c r="G4">
        <v>14.194</v>
      </c>
      <c r="H4">
        <v>13</v>
      </c>
      <c r="I4">
        <v>9.723</v>
      </c>
      <c r="J4">
        <v>0.172</v>
      </c>
      <c r="K4">
        <v>9.431</v>
      </c>
      <c r="L4">
        <v>10.035</v>
      </c>
    </row>
    <row r="5" spans="2:12" ht="12.75">
      <c r="B5" t="s">
        <v>125</v>
      </c>
      <c r="C5">
        <v>20820</v>
      </c>
      <c r="D5">
        <v>8.748</v>
      </c>
      <c r="E5">
        <v>0.602</v>
      </c>
      <c r="F5">
        <v>6.892</v>
      </c>
      <c r="G5">
        <v>15.295</v>
      </c>
      <c r="H5">
        <v>20</v>
      </c>
      <c r="I5">
        <v>8.754</v>
      </c>
      <c r="J5">
        <v>0.093</v>
      </c>
      <c r="K5">
        <v>8.475</v>
      </c>
      <c r="L5">
        <v>8.853</v>
      </c>
    </row>
    <row r="6" spans="2:12" ht="12.75">
      <c r="B6" t="s">
        <v>142</v>
      </c>
      <c r="C6">
        <v>5951</v>
      </c>
      <c r="D6">
        <v>21.4</v>
      </c>
      <c r="E6">
        <v>1.865</v>
      </c>
      <c r="F6">
        <v>14.792</v>
      </c>
      <c r="G6">
        <v>30.43</v>
      </c>
      <c r="H6">
        <v>12</v>
      </c>
      <c r="I6">
        <v>21.346</v>
      </c>
      <c r="J6">
        <v>0.347</v>
      </c>
      <c r="K6">
        <v>20.705</v>
      </c>
      <c r="L6">
        <v>21.681</v>
      </c>
    </row>
    <row r="7" spans="2:12" ht="12.75">
      <c r="B7" t="s">
        <v>139</v>
      </c>
      <c r="C7">
        <v>4027</v>
      </c>
      <c r="D7">
        <v>20.288</v>
      </c>
      <c r="E7">
        <v>1.815</v>
      </c>
      <c r="F7">
        <v>12.624</v>
      </c>
      <c r="G7">
        <v>27.844</v>
      </c>
      <c r="H7">
        <v>8</v>
      </c>
      <c r="I7">
        <v>20.3</v>
      </c>
      <c r="J7">
        <v>0.304</v>
      </c>
      <c r="K7">
        <v>19.827</v>
      </c>
      <c r="L7">
        <v>20.943</v>
      </c>
    </row>
    <row r="8" spans="2:12" ht="12.75">
      <c r="B8" t="s">
        <v>109</v>
      </c>
      <c r="C8">
        <v>8071</v>
      </c>
      <c r="D8">
        <v>36.42</v>
      </c>
      <c r="E8">
        <v>3.188</v>
      </c>
      <c r="F8">
        <v>21.029</v>
      </c>
      <c r="G8">
        <v>50.146</v>
      </c>
      <c r="H8">
        <v>9</v>
      </c>
      <c r="I8">
        <v>36.319</v>
      </c>
      <c r="J8">
        <v>0.852</v>
      </c>
      <c r="K8">
        <v>34.967</v>
      </c>
      <c r="L8">
        <v>37.884</v>
      </c>
    </row>
    <row r="9" spans="2:12" ht="12.75">
      <c r="B9" t="s">
        <v>136</v>
      </c>
      <c r="C9">
        <v>7695</v>
      </c>
      <c r="D9">
        <v>14.269</v>
      </c>
      <c r="E9">
        <v>1.255</v>
      </c>
      <c r="F9">
        <v>6.176</v>
      </c>
      <c r="G9">
        <v>21.102</v>
      </c>
      <c r="H9">
        <v>6</v>
      </c>
      <c r="I9">
        <v>14.221</v>
      </c>
      <c r="J9">
        <v>0.363</v>
      </c>
      <c r="K9">
        <v>13.688</v>
      </c>
      <c r="L9">
        <v>14.763</v>
      </c>
    </row>
    <row r="10" spans="2:12" ht="12.75">
      <c r="B10" t="s">
        <v>133</v>
      </c>
      <c r="C10">
        <v>14720</v>
      </c>
      <c r="D10">
        <v>13.115</v>
      </c>
      <c r="E10">
        <v>0.987</v>
      </c>
      <c r="F10">
        <v>8.954</v>
      </c>
      <c r="G10">
        <v>21.117</v>
      </c>
      <c r="H10">
        <v>18</v>
      </c>
      <c r="I10">
        <v>13.149</v>
      </c>
      <c r="J10">
        <v>0.138</v>
      </c>
      <c r="K10">
        <v>12.947</v>
      </c>
      <c r="L10">
        <v>13.398</v>
      </c>
    </row>
    <row r="11" spans="2:12" ht="12.75">
      <c r="B11" t="s">
        <v>148</v>
      </c>
      <c r="C11">
        <v>2552</v>
      </c>
      <c r="D11">
        <v>23.994</v>
      </c>
      <c r="E11">
        <v>2.257</v>
      </c>
      <c r="F11">
        <v>16.754</v>
      </c>
      <c r="G11">
        <v>33.436</v>
      </c>
      <c r="H11">
        <v>7</v>
      </c>
      <c r="I11">
        <v>23.812</v>
      </c>
      <c r="J11">
        <v>0.892</v>
      </c>
      <c r="K11">
        <v>22.784</v>
      </c>
      <c r="L11">
        <v>25.46</v>
      </c>
    </row>
    <row r="12" spans="2:12" ht="12.75">
      <c r="B12" t="s">
        <v>145</v>
      </c>
      <c r="C12">
        <v>8920</v>
      </c>
      <c r="D12">
        <v>22.831</v>
      </c>
      <c r="E12">
        <v>2.019</v>
      </c>
      <c r="F12">
        <v>3.985</v>
      </c>
      <c r="G12">
        <v>34.09</v>
      </c>
      <c r="H12">
        <v>17</v>
      </c>
      <c r="I12">
        <v>22.843</v>
      </c>
      <c r="J12">
        <v>0.315</v>
      </c>
      <c r="K12">
        <v>22.207</v>
      </c>
      <c r="L12">
        <v>23.472</v>
      </c>
    </row>
    <row r="13" spans="2:12" ht="12.75">
      <c r="B13" t="s">
        <v>153</v>
      </c>
      <c r="C13">
        <v>973</v>
      </c>
      <c r="D13">
        <v>8.592</v>
      </c>
      <c r="E13">
        <v>0.702</v>
      </c>
      <c r="F13">
        <v>7.146</v>
      </c>
      <c r="G13">
        <v>13.103</v>
      </c>
      <c r="H13">
        <v>1</v>
      </c>
      <c r="I13">
        <v>8.592</v>
      </c>
      <c r="J13">
        <v>0</v>
      </c>
      <c r="K13">
        <v>8.592</v>
      </c>
      <c r="L13">
        <v>8.592</v>
      </c>
    </row>
    <row r="14" spans="2:12" ht="12.75">
      <c r="B14" t="s">
        <v>158</v>
      </c>
      <c r="C14">
        <v>1309</v>
      </c>
      <c r="D14">
        <v>15.276</v>
      </c>
      <c r="E14">
        <v>2.003</v>
      </c>
      <c r="F14">
        <v>8.576</v>
      </c>
      <c r="G14">
        <v>22.535</v>
      </c>
      <c r="H14">
        <v>4</v>
      </c>
      <c r="I14">
        <v>15.323</v>
      </c>
      <c r="J14">
        <v>0.551</v>
      </c>
      <c r="K14">
        <v>14.874</v>
      </c>
      <c r="L14">
        <v>16.238</v>
      </c>
    </row>
    <row r="15" spans="2:12" ht="12.75">
      <c r="B15" t="s">
        <v>155</v>
      </c>
      <c r="C15">
        <v>21230</v>
      </c>
      <c r="D15">
        <v>13.484</v>
      </c>
      <c r="E15">
        <v>1.06</v>
      </c>
      <c r="F15">
        <v>9.395</v>
      </c>
      <c r="G15">
        <v>25.928</v>
      </c>
      <c r="H15">
        <v>20</v>
      </c>
      <c r="I15">
        <v>13.473</v>
      </c>
      <c r="J15">
        <v>0.182</v>
      </c>
      <c r="K15">
        <v>13.317</v>
      </c>
      <c r="L15">
        <v>14.138</v>
      </c>
    </row>
    <row r="16" spans="2:12" ht="12.75">
      <c r="B16" t="s">
        <v>164</v>
      </c>
      <c r="C16">
        <v>1005</v>
      </c>
      <c r="D16">
        <v>21.855</v>
      </c>
      <c r="E16">
        <v>2.291</v>
      </c>
      <c r="F16">
        <v>12.329</v>
      </c>
      <c r="G16">
        <v>29.612</v>
      </c>
      <c r="H16">
        <v>4</v>
      </c>
      <c r="I16">
        <v>21.898</v>
      </c>
      <c r="J16">
        <v>0.321</v>
      </c>
      <c r="K16">
        <v>21.527</v>
      </c>
      <c r="L16">
        <v>22.279</v>
      </c>
    </row>
    <row r="17" spans="2:12" ht="12.75">
      <c r="B17" t="s">
        <v>161</v>
      </c>
      <c r="C17">
        <v>107</v>
      </c>
      <c r="D17">
        <v>19.988</v>
      </c>
      <c r="E17">
        <v>3.422</v>
      </c>
      <c r="F17">
        <v>4.812</v>
      </c>
      <c r="G17">
        <v>27.973</v>
      </c>
      <c r="H17">
        <v>1</v>
      </c>
      <c r="I17">
        <v>19.988</v>
      </c>
      <c r="J17">
        <v>0</v>
      </c>
      <c r="K17">
        <v>19.988</v>
      </c>
      <c r="L17">
        <v>19.988</v>
      </c>
    </row>
    <row r="18" spans="2:12" ht="12.75">
      <c r="B18" t="s">
        <v>166</v>
      </c>
      <c r="C18">
        <v>19592</v>
      </c>
      <c r="D18">
        <v>15.675</v>
      </c>
      <c r="E18">
        <v>1.482</v>
      </c>
      <c r="F18">
        <v>8.948</v>
      </c>
      <c r="G18">
        <v>26.01</v>
      </c>
      <c r="H18">
        <v>27</v>
      </c>
      <c r="I18">
        <v>15.64</v>
      </c>
      <c r="J18">
        <v>0.314</v>
      </c>
      <c r="K18">
        <v>14.873</v>
      </c>
      <c r="L18">
        <v>16.276</v>
      </c>
    </row>
    <row r="19" spans="2:12" ht="12.75">
      <c r="B19" t="s">
        <v>176</v>
      </c>
      <c r="C19">
        <v>2022</v>
      </c>
      <c r="D19">
        <v>17.308</v>
      </c>
      <c r="E19">
        <v>2.082</v>
      </c>
      <c r="F19">
        <v>12.074</v>
      </c>
      <c r="G19">
        <v>30.007</v>
      </c>
      <c r="H19">
        <v>3</v>
      </c>
      <c r="I19">
        <v>17.389</v>
      </c>
      <c r="J19">
        <v>0.361</v>
      </c>
      <c r="K19">
        <v>16.932</v>
      </c>
      <c r="L19">
        <v>17.814</v>
      </c>
    </row>
    <row r="20" spans="2:12" ht="12.75">
      <c r="B20" t="s">
        <v>179</v>
      </c>
      <c r="C20">
        <v>633</v>
      </c>
      <c r="D20">
        <v>28.436</v>
      </c>
      <c r="E20">
        <v>2.908</v>
      </c>
      <c r="F20">
        <v>18.275</v>
      </c>
      <c r="G20">
        <v>39.659</v>
      </c>
      <c r="H20">
        <v>2</v>
      </c>
      <c r="I20">
        <v>28.426</v>
      </c>
      <c r="J20">
        <v>1.222</v>
      </c>
      <c r="K20">
        <v>27.204</v>
      </c>
      <c r="L20">
        <v>29.648</v>
      </c>
    </row>
    <row r="21" spans="2:12" ht="12.75">
      <c r="B21" t="s">
        <v>182</v>
      </c>
      <c r="C21">
        <v>124</v>
      </c>
      <c r="D21">
        <v>32.985</v>
      </c>
      <c r="E21">
        <v>5.215</v>
      </c>
      <c r="F21">
        <v>12.622</v>
      </c>
      <c r="G21">
        <v>43.455</v>
      </c>
      <c r="H21">
        <v>1</v>
      </c>
      <c r="I21">
        <v>32.985</v>
      </c>
      <c r="J21">
        <v>0</v>
      </c>
      <c r="K21">
        <v>32.985</v>
      </c>
      <c r="L21">
        <v>32.985</v>
      </c>
    </row>
    <row r="22" spans="1:10" ht="12.75">
      <c r="A22" t="s">
        <v>95</v>
      </c>
      <c r="B22" t="s">
        <v>110</v>
      </c>
      <c r="C22" t="s">
        <v>111</v>
      </c>
      <c r="D22" t="s">
        <v>112</v>
      </c>
      <c r="E22" t="s">
        <v>113</v>
      </c>
      <c r="J22" t="s">
        <v>113</v>
      </c>
    </row>
    <row r="23" spans="1:10" ht="12.75">
      <c r="A23" t="s">
        <v>95</v>
      </c>
      <c r="B23" t="s">
        <v>114</v>
      </c>
      <c r="C23" t="s">
        <v>115</v>
      </c>
      <c r="D23">
        <v>8</v>
      </c>
      <c r="E23">
        <v>1.532</v>
      </c>
      <c r="J23">
        <v>0.388</v>
      </c>
    </row>
    <row r="24" spans="1:4" ht="12.75">
      <c r="A24" t="s">
        <v>116</v>
      </c>
      <c r="B24" t="s">
        <v>117</v>
      </c>
      <c r="C24" t="s">
        <v>118</v>
      </c>
      <c r="D24" t="s">
        <v>119</v>
      </c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23"/>
  <sheetViews>
    <sheetView workbookViewId="0" topLeftCell="A1">
      <selection activeCell="F23" sqref="F23"/>
    </sheetView>
  </sheetViews>
  <sheetFormatPr defaultColWidth="11.00390625" defaultRowHeight="12.75"/>
  <sheetData>
    <row r="1" spans="1:5" ht="12.75">
      <c r="A1" t="s">
        <v>95</v>
      </c>
      <c r="B1" t="s">
        <v>96</v>
      </c>
      <c r="C1" t="s">
        <v>97</v>
      </c>
      <c r="D1" t="s">
        <v>98</v>
      </c>
      <c r="E1" t="s">
        <v>99</v>
      </c>
    </row>
    <row r="2" spans="1:12" ht="12.75">
      <c r="A2" t="s">
        <v>95</v>
      </c>
      <c r="C2" t="s">
        <v>100</v>
      </c>
      <c r="D2" t="s">
        <v>101</v>
      </c>
      <c r="E2" t="e">
        <f>---Sum</f>
        <v>#NAME?</v>
      </c>
      <c r="F2" t="s">
        <v>102</v>
      </c>
      <c r="G2" t="s">
        <v>102</v>
      </c>
      <c r="H2" t="s">
        <v>103</v>
      </c>
      <c r="I2" t="s">
        <v>101</v>
      </c>
      <c r="J2" t="s">
        <v>104</v>
      </c>
      <c r="K2" t="s">
        <v>105</v>
      </c>
      <c r="L2" t="s">
        <v>102</v>
      </c>
    </row>
    <row r="3" spans="1:12" ht="12.75">
      <c r="A3" t="s">
        <v>95</v>
      </c>
      <c r="B3" t="s">
        <v>106</v>
      </c>
      <c r="C3" t="s">
        <v>198</v>
      </c>
      <c r="D3" t="s">
        <v>196</v>
      </c>
      <c r="E3" t="s">
        <v>197</v>
      </c>
      <c r="F3" t="s">
        <v>107</v>
      </c>
      <c r="G3" t="s">
        <v>108</v>
      </c>
      <c r="H3" t="s">
        <v>198</v>
      </c>
      <c r="I3" t="s">
        <v>196</v>
      </c>
      <c r="J3" t="s">
        <v>197</v>
      </c>
      <c r="K3" t="s">
        <v>107</v>
      </c>
      <c r="L3" t="s">
        <v>108</v>
      </c>
    </row>
    <row r="4" spans="2:12" ht="12.75">
      <c r="B4" t="s">
        <v>127</v>
      </c>
      <c r="C4">
        <v>3993</v>
      </c>
      <c r="D4">
        <v>9.686</v>
      </c>
      <c r="E4">
        <v>0.684</v>
      </c>
      <c r="F4">
        <v>7.627</v>
      </c>
      <c r="G4">
        <v>13.158</v>
      </c>
      <c r="H4">
        <v>13</v>
      </c>
      <c r="I4">
        <v>9.689</v>
      </c>
      <c r="J4">
        <v>0.171</v>
      </c>
      <c r="K4">
        <v>9.342</v>
      </c>
      <c r="L4">
        <v>10.024</v>
      </c>
    </row>
    <row r="5" spans="2:12" ht="12.75">
      <c r="B5" t="s">
        <v>125</v>
      </c>
      <c r="C5">
        <v>12493</v>
      </c>
      <c r="D5">
        <v>8.686</v>
      </c>
      <c r="E5">
        <v>0.593</v>
      </c>
      <c r="F5">
        <v>6.892</v>
      </c>
      <c r="G5">
        <v>11.708</v>
      </c>
      <c r="H5">
        <v>20</v>
      </c>
      <c r="I5">
        <v>8.699</v>
      </c>
      <c r="J5">
        <v>0.09</v>
      </c>
      <c r="K5">
        <v>8.433</v>
      </c>
      <c r="L5">
        <v>8.811</v>
      </c>
    </row>
    <row r="6" spans="2:12" ht="12.75">
      <c r="B6" t="s">
        <v>142</v>
      </c>
      <c r="C6">
        <v>3238</v>
      </c>
      <c r="D6">
        <v>21.639</v>
      </c>
      <c r="E6">
        <v>1.846</v>
      </c>
      <c r="F6">
        <v>16.149</v>
      </c>
      <c r="G6">
        <v>28.894</v>
      </c>
      <c r="H6">
        <v>12</v>
      </c>
      <c r="I6">
        <v>21.617</v>
      </c>
      <c r="J6">
        <v>0.377</v>
      </c>
      <c r="K6">
        <v>20.916</v>
      </c>
      <c r="L6">
        <v>21.991</v>
      </c>
    </row>
    <row r="7" spans="2:12" ht="12.75">
      <c r="B7" t="s">
        <v>139</v>
      </c>
      <c r="C7">
        <v>1808</v>
      </c>
      <c r="D7">
        <v>20.55</v>
      </c>
      <c r="E7">
        <v>1.806</v>
      </c>
      <c r="F7">
        <v>15.231</v>
      </c>
      <c r="G7">
        <v>27.025</v>
      </c>
      <c r="H7">
        <v>8</v>
      </c>
      <c r="I7">
        <v>20.527</v>
      </c>
      <c r="J7">
        <v>0.232</v>
      </c>
      <c r="K7">
        <v>20.071</v>
      </c>
      <c r="L7">
        <v>20.913</v>
      </c>
    </row>
    <row r="8" spans="2:12" ht="12.75">
      <c r="B8" t="s">
        <v>109</v>
      </c>
      <c r="C8">
        <v>3863</v>
      </c>
      <c r="D8">
        <v>37.056</v>
      </c>
      <c r="E8">
        <v>3</v>
      </c>
      <c r="F8">
        <v>25.861</v>
      </c>
      <c r="G8">
        <v>49.767</v>
      </c>
      <c r="H8">
        <v>9</v>
      </c>
      <c r="I8">
        <v>36.904</v>
      </c>
      <c r="J8">
        <v>0.745</v>
      </c>
      <c r="K8">
        <v>35.688</v>
      </c>
      <c r="L8">
        <v>38.225</v>
      </c>
    </row>
    <row r="9" spans="2:12" ht="12.75">
      <c r="B9" t="s">
        <v>136</v>
      </c>
      <c r="C9">
        <v>4268</v>
      </c>
      <c r="D9">
        <v>14.436</v>
      </c>
      <c r="E9">
        <v>1.225</v>
      </c>
      <c r="F9">
        <v>6.176</v>
      </c>
      <c r="G9">
        <v>20.704</v>
      </c>
      <c r="H9">
        <v>6</v>
      </c>
      <c r="I9">
        <v>14.367</v>
      </c>
      <c r="J9">
        <v>0.357</v>
      </c>
      <c r="K9">
        <v>13.797</v>
      </c>
      <c r="L9">
        <v>14.83</v>
      </c>
    </row>
    <row r="10" spans="2:12" ht="12.75">
      <c r="B10" t="s">
        <v>133</v>
      </c>
      <c r="C10">
        <v>7593</v>
      </c>
      <c r="D10">
        <v>13.177</v>
      </c>
      <c r="E10">
        <v>0.97</v>
      </c>
      <c r="F10">
        <v>9.512</v>
      </c>
      <c r="G10">
        <v>17.808</v>
      </c>
      <c r="H10">
        <v>18</v>
      </c>
      <c r="I10">
        <v>13.227</v>
      </c>
      <c r="J10">
        <v>0.149</v>
      </c>
      <c r="K10">
        <v>13.022</v>
      </c>
      <c r="L10">
        <v>13.587</v>
      </c>
    </row>
    <row r="11" spans="2:12" ht="12.75">
      <c r="B11" t="s">
        <v>148</v>
      </c>
      <c r="C11">
        <v>1065</v>
      </c>
      <c r="D11">
        <v>24.279</v>
      </c>
      <c r="E11">
        <v>2.136</v>
      </c>
      <c r="F11">
        <v>16.754</v>
      </c>
      <c r="G11">
        <v>33</v>
      </c>
      <c r="H11">
        <v>7</v>
      </c>
      <c r="I11">
        <v>24.425</v>
      </c>
      <c r="J11">
        <v>0.927</v>
      </c>
      <c r="K11">
        <v>23.213</v>
      </c>
      <c r="L11">
        <v>26.132</v>
      </c>
    </row>
    <row r="12" spans="2:12" ht="12.75">
      <c r="B12" t="s">
        <v>145</v>
      </c>
      <c r="C12">
        <v>2646</v>
      </c>
      <c r="D12">
        <v>23.179</v>
      </c>
      <c r="E12">
        <v>1.969</v>
      </c>
      <c r="F12">
        <v>3.985</v>
      </c>
      <c r="G12">
        <v>31.534</v>
      </c>
      <c r="H12">
        <v>17</v>
      </c>
      <c r="I12">
        <v>23.211</v>
      </c>
      <c r="J12">
        <v>0.362</v>
      </c>
      <c r="K12">
        <v>22.363</v>
      </c>
      <c r="L12">
        <v>24.081</v>
      </c>
    </row>
    <row r="13" spans="2:12" ht="12.75">
      <c r="B13" t="s">
        <v>153</v>
      </c>
      <c r="C13">
        <v>441</v>
      </c>
      <c r="D13">
        <v>8.576</v>
      </c>
      <c r="E13">
        <v>0.654</v>
      </c>
      <c r="F13">
        <v>7.146</v>
      </c>
      <c r="G13">
        <v>12.912</v>
      </c>
      <c r="H13">
        <v>1</v>
      </c>
      <c r="I13">
        <v>8.576</v>
      </c>
      <c r="J13">
        <v>0</v>
      </c>
      <c r="K13">
        <v>8.576</v>
      </c>
      <c r="L13">
        <v>8.576</v>
      </c>
    </row>
    <row r="14" spans="2:12" ht="12.75">
      <c r="B14" t="s">
        <v>158</v>
      </c>
      <c r="C14">
        <v>378</v>
      </c>
      <c r="D14">
        <v>15.806</v>
      </c>
      <c r="E14">
        <v>1.769</v>
      </c>
      <c r="F14">
        <v>10.235</v>
      </c>
      <c r="G14">
        <v>21.218</v>
      </c>
      <c r="H14">
        <v>4</v>
      </c>
      <c r="I14">
        <v>15.895</v>
      </c>
      <c r="J14">
        <v>0.555</v>
      </c>
      <c r="K14">
        <v>15.204</v>
      </c>
      <c r="L14">
        <v>16.485</v>
      </c>
    </row>
    <row r="15" spans="2:12" ht="12.75">
      <c r="B15" t="s">
        <v>155</v>
      </c>
      <c r="C15">
        <v>10264</v>
      </c>
      <c r="D15">
        <v>13.531</v>
      </c>
      <c r="E15">
        <v>0.997</v>
      </c>
      <c r="F15">
        <v>10.546</v>
      </c>
      <c r="G15">
        <v>19.978</v>
      </c>
      <c r="H15">
        <v>20</v>
      </c>
      <c r="I15">
        <v>13.548</v>
      </c>
      <c r="J15">
        <v>0.24</v>
      </c>
      <c r="K15">
        <v>13.322</v>
      </c>
      <c r="L15">
        <v>14.411</v>
      </c>
    </row>
    <row r="16" spans="2:12" ht="12.75">
      <c r="B16" t="s">
        <v>164</v>
      </c>
      <c r="C16">
        <v>162</v>
      </c>
      <c r="D16">
        <v>22.1</v>
      </c>
      <c r="E16">
        <v>2.065</v>
      </c>
      <c r="F16">
        <v>16.703</v>
      </c>
      <c r="G16">
        <v>27.56</v>
      </c>
      <c r="H16">
        <v>4</v>
      </c>
      <c r="I16">
        <v>22.209</v>
      </c>
      <c r="J16">
        <v>0.446</v>
      </c>
      <c r="K16">
        <v>21.874</v>
      </c>
      <c r="L16">
        <v>22.972</v>
      </c>
    </row>
    <row r="17" spans="2:12" ht="12.75">
      <c r="B17" t="s">
        <v>161</v>
      </c>
      <c r="C17">
        <v>5</v>
      </c>
      <c r="D17">
        <v>20.712</v>
      </c>
      <c r="E17">
        <v>1.182</v>
      </c>
      <c r="F17">
        <v>19.654</v>
      </c>
      <c r="G17">
        <v>22.882</v>
      </c>
      <c r="H17">
        <v>1</v>
      </c>
      <c r="I17">
        <v>20.712</v>
      </c>
      <c r="J17">
        <v>0</v>
      </c>
      <c r="K17">
        <v>20.712</v>
      </c>
      <c r="L17">
        <v>20.712</v>
      </c>
    </row>
    <row r="18" spans="2:12" ht="12.75">
      <c r="B18" t="s">
        <v>166</v>
      </c>
      <c r="C18">
        <v>7967</v>
      </c>
      <c r="D18">
        <v>15.962</v>
      </c>
      <c r="E18">
        <v>1.279</v>
      </c>
      <c r="F18">
        <v>8.948</v>
      </c>
      <c r="G18">
        <v>26.01</v>
      </c>
      <c r="H18">
        <v>27</v>
      </c>
      <c r="I18">
        <v>15.925</v>
      </c>
      <c r="J18">
        <v>0.313</v>
      </c>
      <c r="K18">
        <v>15.037</v>
      </c>
      <c r="L18">
        <v>16.773</v>
      </c>
    </row>
    <row r="19" spans="2:12" ht="12.75">
      <c r="B19" t="s">
        <v>176</v>
      </c>
      <c r="C19">
        <v>426</v>
      </c>
      <c r="D19">
        <v>18.141</v>
      </c>
      <c r="E19">
        <v>1.905</v>
      </c>
      <c r="F19">
        <v>13.688</v>
      </c>
      <c r="G19">
        <v>27.468</v>
      </c>
      <c r="H19">
        <v>3</v>
      </c>
      <c r="I19">
        <v>18.168</v>
      </c>
      <c r="J19">
        <v>0.172</v>
      </c>
      <c r="K19">
        <v>17.936</v>
      </c>
      <c r="L19">
        <v>18.348</v>
      </c>
    </row>
    <row r="20" spans="2:12" ht="12.75">
      <c r="B20" t="s">
        <v>179</v>
      </c>
      <c r="C20">
        <v>329</v>
      </c>
      <c r="D20">
        <v>28.905</v>
      </c>
      <c r="E20">
        <v>2.646</v>
      </c>
      <c r="F20">
        <v>22.732</v>
      </c>
      <c r="G20">
        <v>36.894</v>
      </c>
      <c r="H20">
        <v>2</v>
      </c>
      <c r="I20">
        <v>28.916</v>
      </c>
      <c r="J20">
        <v>1.307</v>
      </c>
      <c r="K20">
        <v>27.61</v>
      </c>
      <c r="L20">
        <v>30.223</v>
      </c>
    </row>
    <row r="21" spans="2:12" ht="12.75">
      <c r="B21" t="s">
        <v>182</v>
      </c>
      <c r="C21">
        <v>44</v>
      </c>
      <c r="D21">
        <v>36.035</v>
      </c>
      <c r="E21">
        <v>2.374</v>
      </c>
      <c r="F21">
        <v>31.333</v>
      </c>
      <c r="G21">
        <v>41.008</v>
      </c>
      <c r="H21">
        <v>1</v>
      </c>
      <c r="I21">
        <v>36.035</v>
      </c>
      <c r="J21">
        <v>0</v>
      </c>
      <c r="K21">
        <v>36.035</v>
      </c>
      <c r="L21">
        <v>36.035</v>
      </c>
    </row>
    <row r="22" spans="1:10" ht="12.75">
      <c r="A22" t="s">
        <v>95</v>
      </c>
      <c r="B22" t="s">
        <v>110</v>
      </c>
      <c r="C22" t="s">
        <v>111</v>
      </c>
      <c r="D22" t="s">
        <v>112</v>
      </c>
      <c r="E22" t="s">
        <v>113</v>
      </c>
      <c r="J22" t="s">
        <v>113</v>
      </c>
    </row>
    <row r="23" spans="1:10" ht="12.75">
      <c r="A23" t="s">
        <v>95</v>
      </c>
      <c r="B23" t="s">
        <v>120</v>
      </c>
      <c r="C23">
        <v>1</v>
      </c>
      <c r="D23">
        <v>8</v>
      </c>
      <c r="E23">
        <v>1.379</v>
      </c>
      <c r="J23">
        <v>0.391</v>
      </c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Levitt Group</dc:creator>
  <cp:keywords/>
  <dc:description/>
  <cp:lastModifiedBy>Tsai Family</cp:lastModifiedBy>
  <cp:lastPrinted>2001-04-28T06:09:01Z</cp:lastPrin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